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EDEPATIN\WSA\"/>
    </mc:Choice>
  </mc:AlternateContent>
  <workbookProtection workbookAlgorithmName="SHA-512" workbookHashValue="vZLm395uvWwrYSDRw0HGpNjwQNPPL+0gtuc4M0Fd3x/Cj+FhczgW3dRoF0vaDYWgpye0NiTbka2Z+u7U1IqO1w==" workbookSaltValue="z6Wzu5T8GiF3y4A7SkzuCw==" workbookSpinCount="100000" lockStructure="1"/>
  <bookViews>
    <workbookView xWindow="0" yWindow="0" windowWidth="28800" windowHeight="11730" tabRatio="914" firstSheet="4" activeTab="13"/>
  </bookViews>
  <sheets>
    <sheet name="GENERALIDADES" sheetId="1" r:id="rId1"/>
    <sheet name="FIXTURE" sheetId="2" r:id="rId2"/>
    <sheet name="PRUEBA DE PISTA" sheetId="3" r:id="rId3"/>
    <sheet name="PROGRAMACIÓN" sheetId="4" r:id="rId4"/>
    <sheet name="CAMERINOS FEDEPATIN" sheetId="5" r:id="rId5"/>
    <sheet name="U19V CLASIF." sheetId="6" r:id="rId6"/>
    <sheet name="U19D CLASIF." sheetId="7" r:id="rId7"/>
    <sheet name="S.DAMAS CLASIF." sheetId="8" r:id="rId8"/>
    <sheet name="S.VARONES CLASIF." sheetId="9" r:id="rId9"/>
    <sheet name="V.M.V" sheetId="11" r:id="rId10"/>
    <sheet name="GOLEADOR" sheetId="10" r:id="rId11"/>
    <sheet name="CONTROL TARJETAS" sheetId="12" r:id="rId12"/>
    <sheet name="CALSIFICACION Y PROTOCOLO U19" sheetId="13" r:id="rId13"/>
    <sheet name="CALSIFICACION Y PROTOCOLO SDSV" sheetId="14" r:id="rId14"/>
  </sheets>
  <calcPr calcId="162913"/>
  <extLst>
    <ext uri="GoogleSheetsCustomDataVersion2">
      <go:sheetsCustomData xmlns:go="http://customooxmlschemas.google.com/" r:id="rId19" roundtripDataChecksum="qfvsLe60fPwrkIlK4nurRdfZwGzhZPsfesuIBvbw5Co="/>
    </ext>
  </extLst>
</workbook>
</file>

<file path=xl/calcChain.xml><?xml version="1.0" encoding="utf-8"?>
<calcChain xmlns="http://schemas.openxmlformats.org/spreadsheetml/2006/main">
  <c r="P73" i="12" l="1"/>
  <c r="K73" i="12"/>
  <c r="P72" i="12"/>
  <c r="K72" i="12"/>
  <c r="P71" i="12"/>
  <c r="K71" i="12"/>
  <c r="P70" i="12"/>
  <c r="K70" i="12"/>
  <c r="P69" i="12"/>
  <c r="K69" i="12"/>
  <c r="P68" i="12"/>
  <c r="K68" i="12"/>
  <c r="P67" i="12"/>
  <c r="K67" i="12"/>
  <c r="P66" i="12"/>
  <c r="K66" i="12"/>
  <c r="P65" i="12"/>
  <c r="K65" i="12"/>
  <c r="P64" i="12"/>
  <c r="K64" i="12"/>
  <c r="P63" i="12"/>
  <c r="K63" i="12"/>
  <c r="P62" i="12"/>
  <c r="K62" i="12"/>
  <c r="P61" i="12"/>
  <c r="K61" i="12"/>
  <c r="P60" i="12"/>
  <c r="K60" i="12"/>
  <c r="P59" i="12"/>
  <c r="K59" i="12"/>
  <c r="P58" i="12"/>
  <c r="K58" i="12"/>
  <c r="P57" i="12"/>
  <c r="K57" i="12"/>
  <c r="P56" i="12"/>
  <c r="K56" i="12"/>
  <c r="P55" i="12"/>
  <c r="K55" i="12"/>
  <c r="P54" i="12"/>
  <c r="K54" i="12"/>
  <c r="P53" i="12"/>
  <c r="K53" i="12"/>
  <c r="P52" i="12"/>
  <c r="K52" i="12"/>
  <c r="P51" i="12"/>
  <c r="K51" i="12"/>
  <c r="P50" i="12"/>
  <c r="K50" i="12"/>
  <c r="P49" i="12"/>
  <c r="K49" i="12"/>
  <c r="P48" i="12"/>
  <c r="K48" i="12"/>
  <c r="P47" i="12"/>
  <c r="K47" i="12"/>
  <c r="P46" i="12"/>
  <c r="K46" i="12"/>
  <c r="P45" i="12"/>
  <c r="K45" i="12"/>
  <c r="P44" i="12"/>
  <c r="K44" i="12"/>
  <c r="P43" i="12"/>
  <c r="K43" i="12"/>
  <c r="P42" i="12"/>
  <c r="K42" i="12"/>
  <c r="P41" i="12"/>
  <c r="K41" i="12"/>
  <c r="P40" i="12"/>
  <c r="K40" i="12"/>
  <c r="P39" i="12"/>
  <c r="K39" i="12"/>
  <c r="P38" i="12"/>
  <c r="K38" i="12"/>
  <c r="P37" i="12"/>
  <c r="K37" i="12"/>
  <c r="P36" i="12"/>
  <c r="K36" i="12"/>
  <c r="P35" i="12"/>
  <c r="K35" i="12"/>
  <c r="P34" i="12"/>
  <c r="K34" i="12"/>
  <c r="P33" i="12"/>
  <c r="K33" i="12"/>
  <c r="P32" i="12"/>
  <c r="K32" i="12"/>
  <c r="P31" i="12"/>
  <c r="K31" i="12"/>
  <c r="P30" i="12"/>
  <c r="K30" i="12"/>
  <c r="P29" i="12"/>
  <c r="K29" i="12"/>
  <c r="P28" i="12"/>
  <c r="K28" i="12"/>
  <c r="P27" i="12"/>
  <c r="K27" i="12"/>
  <c r="P26" i="12"/>
  <c r="K26" i="12"/>
  <c r="P25" i="12"/>
  <c r="K25" i="12"/>
  <c r="P24" i="12"/>
  <c r="K24" i="12"/>
  <c r="P23" i="12"/>
  <c r="K23" i="12"/>
  <c r="P22" i="12"/>
  <c r="K22" i="12"/>
  <c r="P21" i="12"/>
  <c r="K21" i="12"/>
  <c r="P20" i="12"/>
  <c r="K20" i="12"/>
  <c r="P19" i="12"/>
  <c r="K19" i="12"/>
  <c r="P18" i="12"/>
  <c r="K18" i="12"/>
  <c r="P17" i="12"/>
  <c r="K17" i="12"/>
  <c r="P16" i="12"/>
  <c r="K16" i="12"/>
  <c r="P15" i="12"/>
  <c r="K15" i="12"/>
  <c r="P14" i="12"/>
  <c r="K14" i="12"/>
  <c r="P13" i="12"/>
  <c r="K13" i="12"/>
  <c r="P12" i="12"/>
  <c r="K12" i="12"/>
  <c r="P11" i="12"/>
  <c r="K11" i="12"/>
  <c r="P10" i="12"/>
  <c r="K10" i="12"/>
  <c r="P9" i="12"/>
  <c r="K9" i="12"/>
  <c r="P8" i="12"/>
  <c r="K8" i="12"/>
  <c r="P7" i="12"/>
  <c r="K7" i="12"/>
  <c r="P6" i="12"/>
  <c r="K6" i="12"/>
  <c r="P5" i="12"/>
  <c r="K5" i="12"/>
  <c r="P4" i="12"/>
  <c r="K4" i="12"/>
  <c r="I33" i="11"/>
  <c r="K33" i="11" s="1"/>
  <c r="I32" i="11"/>
  <c r="K32" i="11" s="1"/>
  <c r="I31" i="11"/>
  <c r="K31" i="11" s="1"/>
  <c r="I30" i="11"/>
  <c r="K30" i="11" s="1"/>
  <c r="I29" i="11"/>
  <c r="K29" i="11" s="1"/>
  <c r="I28" i="11"/>
  <c r="K28" i="11" s="1"/>
  <c r="I24" i="11"/>
  <c r="K24" i="11" s="1"/>
  <c r="I23" i="11"/>
  <c r="K23" i="11" s="1"/>
  <c r="I22" i="11"/>
  <c r="K22" i="11" s="1"/>
  <c r="I21" i="11"/>
  <c r="K21" i="11" s="1"/>
  <c r="I20" i="11"/>
  <c r="K20" i="11" s="1"/>
  <c r="I19" i="11"/>
  <c r="K19" i="11" s="1"/>
  <c r="I15" i="11"/>
  <c r="K15" i="11" s="1"/>
  <c r="I14" i="11"/>
  <c r="K14" i="11" s="1"/>
  <c r="I13" i="11"/>
  <c r="K13" i="11" s="1"/>
  <c r="I12" i="11"/>
  <c r="K12" i="11" s="1"/>
  <c r="I11" i="11"/>
  <c r="K11" i="11" s="1"/>
  <c r="I7" i="11"/>
  <c r="K7" i="11" s="1"/>
  <c r="I6" i="11"/>
  <c r="K6" i="11" s="1"/>
  <c r="I5" i="11"/>
  <c r="K5" i="11" s="1"/>
  <c r="I134" i="10"/>
  <c r="K134" i="10" s="1"/>
  <c r="I133" i="10"/>
  <c r="K133" i="10" s="1"/>
  <c r="I132" i="10"/>
  <c r="K132" i="10" s="1"/>
  <c r="I131" i="10"/>
  <c r="K131" i="10" s="1"/>
  <c r="I130" i="10"/>
  <c r="K130" i="10" s="1"/>
  <c r="I129" i="10"/>
  <c r="K129" i="10" s="1"/>
  <c r="I128" i="10"/>
  <c r="K128" i="10" s="1"/>
  <c r="I127" i="10"/>
  <c r="K127" i="10" s="1"/>
  <c r="I126" i="10"/>
  <c r="K126" i="10" s="1"/>
  <c r="I125" i="10"/>
  <c r="K125" i="10" s="1"/>
  <c r="I124" i="10"/>
  <c r="K124" i="10" s="1"/>
  <c r="I123" i="10"/>
  <c r="K123" i="10" s="1"/>
  <c r="I122" i="10"/>
  <c r="K122" i="10" s="1"/>
  <c r="I121" i="10"/>
  <c r="K121" i="10" s="1"/>
  <c r="I120" i="10"/>
  <c r="K120" i="10" s="1"/>
  <c r="I119" i="10"/>
  <c r="K119" i="10" s="1"/>
  <c r="I118" i="10"/>
  <c r="K118" i="10" s="1"/>
  <c r="I117" i="10"/>
  <c r="K117" i="10" s="1"/>
  <c r="I116" i="10"/>
  <c r="K116" i="10" s="1"/>
  <c r="I115" i="10"/>
  <c r="K115" i="10" s="1"/>
  <c r="I114" i="10"/>
  <c r="K114" i="10" s="1"/>
  <c r="I113" i="10"/>
  <c r="K113" i="10" s="1"/>
  <c r="I112" i="10"/>
  <c r="K112" i="10" s="1"/>
  <c r="I111" i="10"/>
  <c r="K111" i="10" s="1"/>
  <c r="I110" i="10"/>
  <c r="K110" i="10" s="1"/>
  <c r="I109" i="10"/>
  <c r="K109" i="10" s="1"/>
  <c r="I108" i="10"/>
  <c r="K108" i="10" s="1"/>
  <c r="I107" i="10"/>
  <c r="K107" i="10" s="1"/>
  <c r="I106" i="10"/>
  <c r="K106" i="10" s="1"/>
  <c r="I105" i="10"/>
  <c r="K105" i="10" s="1"/>
  <c r="I104" i="10"/>
  <c r="K104" i="10" s="1"/>
  <c r="I103" i="10"/>
  <c r="K103" i="10" s="1"/>
  <c r="I102" i="10"/>
  <c r="K102" i="10" s="1"/>
  <c r="I101" i="10"/>
  <c r="K101" i="10" s="1"/>
  <c r="I100" i="10"/>
  <c r="K100" i="10" s="1"/>
  <c r="I99" i="10"/>
  <c r="K99" i="10" s="1"/>
  <c r="I98" i="10"/>
  <c r="K98" i="10" s="1"/>
  <c r="I97" i="10"/>
  <c r="K97" i="10" s="1"/>
  <c r="I96" i="10"/>
  <c r="K96" i="10" s="1"/>
  <c r="I95" i="10"/>
  <c r="K95" i="10" s="1"/>
  <c r="I91" i="10"/>
  <c r="K91" i="10" s="1"/>
  <c r="I90" i="10"/>
  <c r="K90" i="10" s="1"/>
  <c r="I89" i="10"/>
  <c r="K89" i="10" s="1"/>
  <c r="I88" i="10"/>
  <c r="K88" i="10" s="1"/>
  <c r="I87" i="10"/>
  <c r="K87" i="10" s="1"/>
  <c r="I86" i="10"/>
  <c r="K86" i="10" s="1"/>
  <c r="I85" i="10"/>
  <c r="K85" i="10" s="1"/>
  <c r="I84" i="10"/>
  <c r="K84" i="10" s="1"/>
  <c r="I83" i="10"/>
  <c r="K83" i="10" s="1"/>
  <c r="I82" i="10"/>
  <c r="K82" i="10" s="1"/>
  <c r="I81" i="10"/>
  <c r="K81" i="10" s="1"/>
  <c r="I80" i="10"/>
  <c r="K80" i="10" s="1"/>
  <c r="I79" i="10"/>
  <c r="K79" i="10" s="1"/>
  <c r="I78" i="10"/>
  <c r="K78" i="10" s="1"/>
  <c r="I77" i="10"/>
  <c r="K77" i="10" s="1"/>
  <c r="I76" i="10"/>
  <c r="K76" i="10" s="1"/>
  <c r="I75" i="10"/>
  <c r="K75" i="10" s="1"/>
  <c r="I74" i="10"/>
  <c r="K74" i="10" s="1"/>
  <c r="I73" i="10"/>
  <c r="K73" i="10" s="1"/>
  <c r="I72" i="10"/>
  <c r="K72" i="10" s="1"/>
  <c r="I71" i="10"/>
  <c r="K71" i="10" s="1"/>
  <c r="I70" i="10"/>
  <c r="K70" i="10" s="1"/>
  <c r="I69" i="10"/>
  <c r="K69" i="10" s="1"/>
  <c r="I68" i="10"/>
  <c r="K68" i="10" s="1"/>
  <c r="I67" i="10"/>
  <c r="K67" i="10" s="1"/>
  <c r="I66" i="10"/>
  <c r="K66" i="10" s="1"/>
  <c r="I65" i="10"/>
  <c r="K65" i="10" s="1"/>
  <c r="I64" i="10"/>
  <c r="K64" i="10" s="1"/>
  <c r="I63" i="10"/>
  <c r="K63" i="10" s="1"/>
  <c r="I62" i="10"/>
  <c r="K62" i="10" s="1"/>
  <c r="I61" i="10"/>
  <c r="K61" i="10" s="1"/>
  <c r="I60" i="10"/>
  <c r="K60" i="10" s="1"/>
  <c r="I59" i="10"/>
  <c r="K59" i="10" s="1"/>
  <c r="I58" i="10"/>
  <c r="K58" i="10" s="1"/>
  <c r="I57" i="10"/>
  <c r="K57" i="10" s="1"/>
  <c r="I53" i="10"/>
  <c r="K53" i="10" s="1"/>
  <c r="I52" i="10"/>
  <c r="K52" i="10" s="1"/>
  <c r="I51" i="10"/>
  <c r="K51" i="10" s="1"/>
  <c r="I50" i="10"/>
  <c r="K50" i="10" s="1"/>
  <c r="I49" i="10"/>
  <c r="K49" i="10" s="1"/>
  <c r="I48" i="10"/>
  <c r="K48" i="10" s="1"/>
  <c r="I47" i="10"/>
  <c r="K47" i="10" s="1"/>
  <c r="I46" i="10"/>
  <c r="K46" i="10" s="1"/>
  <c r="I45" i="10"/>
  <c r="K45" i="10" s="1"/>
  <c r="I44" i="10"/>
  <c r="K44" i="10" s="1"/>
  <c r="I43" i="10"/>
  <c r="K43" i="10" s="1"/>
  <c r="I42" i="10"/>
  <c r="K42" i="10" s="1"/>
  <c r="I41" i="10"/>
  <c r="K41" i="10" s="1"/>
  <c r="I40" i="10"/>
  <c r="K40" i="10" s="1"/>
  <c r="I39" i="10"/>
  <c r="K39" i="10" s="1"/>
  <c r="I38" i="10"/>
  <c r="K38" i="10" s="1"/>
  <c r="I37" i="10"/>
  <c r="K37" i="10" s="1"/>
  <c r="I36" i="10"/>
  <c r="K36" i="10" s="1"/>
  <c r="I35" i="10"/>
  <c r="K35" i="10" s="1"/>
  <c r="I34" i="10"/>
  <c r="K34" i="10" s="1"/>
  <c r="I33" i="10"/>
  <c r="K33" i="10" s="1"/>
  <c r="I32" i="10"/>
  <c r="K32" i="10" s="1"/>
  <c r="I31" i="10"/>
  <c r="K31" i="10" s="1"/>
  <c r="I30" i="10"/>
  <c r="K30" i="10" s="1"/>
  <c r="I29" i="10"/>
  <c r="K29" i="10" s="1"/>
  <c r="I28" i="10"/>
  <c r="K28" i="10" s="1"/>
  <c r="I27" i="10"/>
  <c r="K27" i="10" s="1"/>
  <c r="I26" i="10"/>
  <c r="K26" i="10" s="1"/>
  <c r="I25" i="10"/>
  <c r="K25" i="10" s="1"/>
  <c r="I24" i="10"/>
  <c r="K24" i="10" s="1"/>
  <c r="I23" i="10"/>
  <c r="K23" i="10" s="1"/>
  <c r="I19" i="10"/>
  <c r="K19" i="10" s="1"/>
  <c r="I18" i="10"/>
  <c r="K18" i="10" s="1"/>
  <c r="I17" i="10"/>
  <c r="K17" i="10" s="1"/>
  <c r="I16" i="10"/>
  <c r="K16" i="10" s="1"/>
  <c r="I15" i="10"/>
  <c r="K15" i="10" s="1"/>
  <c r="I14" i="10"/>
  <c r="K14" i="10" s="1"/>
  <c r="I13" i="10"/>
  <c r="K13" i="10" s="1"/>
  <c r="I12" i="10"/>
  <c r="K12" i="10" s="1"/>
  <c r="I11" i="10"/>
  <c r="K11" i="10" s="1"/>
  <c r="I10" i="10"/>
  <c r="K10" i="10" s="1"/>
  <c r="I9" i="10"/>
  <c r="K9" i="10" s="1"/>
  <c r="I8" i="10"/>
  <c r="K8" i="10" s="1"/>
  <c r="I7" i="10"/>
  <c r="K7" i="10" s="1"/>
  <c r="I6" i="10"/>
  <c r="K6" i="10" s="1"/>
  <c r="I5" i="10"/>
  <c r="K5" i="10" s="1"/>
  <c r="U13" i="9"/>
  <c r="T13" i="9"/>
  <c r="S13" i="9"/>
  <c r="R13" i="9"/>
  <c r="U11" i="9"/>
  <c r="T11" i="9"/>
  <c r="S11" i="9"/>
  <c r="R11" i="9"/>
  <c r="U9" i="9"/>
  <c r="T9" i="9"/>
  <c r="S9" i="9"/>
  <c r="R9" i="9"/>
  <c r="U7" i="9"/>
  <c r="T7" i="9"/>
  <c r="S7" i="9"/>
  <c r="R7" i="9"/>
  <c r="U5" i="9"/>
  <c r="T5" i="9"/>
  <c r="S5" i="9"/>
  <c r="R5" i="9"/>
  <c r="U3" i="9"/>
  <c r="T3" i="9"/>
  <c r="S3" i="9"/>
  <c r="R3" i="9"/>
  <c r="L2" i="9"/>
  <c r="J2" i="9"/>
  <c r="H2" i="9"/>
  <c r="F2" i="9"/>
  <c r="D2" i="9"/>
  <c r="B2" i="9"/>
  <c r="U13" i="8"/>
  <c r="S13" i="8"/>
  <c r="R13" i="8"/>
  <c r="T13" i="8" s="1"/>
  <c r="U11" i="8"/>
  <c r="S11" i="8"/>
  <c r="R11" i="8"/>
  <c r="T11" i="8" s="1"/>
  <c r="U9" i="8"/>
  <c r="S9" i="8"/>
  <c r="R9" i="8"/>
  <c r="T9" i="8" s="1"/>
  <c r="U7" i="8"/>
  <c r="S7" i="8"/>
  <c r="R7" i="8"/>
  <c r="T7" i="8" s="1"/>
  <c r="U5" i="8"/>
  <c r="S5" i="8"/>
  <c r="R5" i="8"/>
  <c r="T5" i="8" s="1"/>
  <c r="U3" i="8"/>
  <c r="S3" i="8"/>
  <c r="R3" i="8"/>
  <c r="T3" i="8" s="1"/>
  <c r="L2" i="8"/>
  <c r="J2" i="8"/>
  <c r="H2" i="8"/>
  <c r="F2" i="8"/>
  <c r="D2" i="8"/>
  <c r="B2" i="8"/>
  <c r="U7" i="7"/>
  <c r="T7" i="7"/>
  <c r="S7" i="7"/>
  <c r="R7" i="7"/>
  <c r="U5" i="7"/>
  <c r="T5" i="7"/>
  <c r="S5" i="7"/>
  <c r="R5" i="7"/>
  <c r="U3" i="7"/>
  <c r="T3" i="7"/>
  <c r="S3" i="7"/>
  <c r="R3" i="7"/>
  <c r="L2" i="7"/>
  <c r="J2" i="7"/>
  <c r="H2" i="7"/>
  <c r="F2" i="7"/>
  <c r="D2" i="7"/>
  <c r="B2" i="7"/>
  <c r="S11" i="6"/>
  <c r="Q11" i="6"/>
  <c r="P11" i="6"/>
  <c r="R11" i="6" s="1"/>
  <c r="S9" i="6"/>
  <c r="Q9" i="6"/>
  <c r="P9" i="6"/>
  <c r="R9" i="6" s="1"/>
  <c r="S7" i="6"/>
  <c r="Q7" i="6"/>
  <c r="P7" i="6"/>
  <c r="R7" i="6" s="1"/>
  <c r="S5" i="6"/>
  <c r="Q5" i="6"/>
  <c r="P5" i="6"/>
  <c r="R5" i="6" s="1"/>
  <c r="S3" i="6"/>
  <c r="Q3" i="6"/>
  <c r="P3" i="6"/>
  <c r="R3" i="6" s="1"/>
  <c r="J2" i="6"/>
  <c r="H2" i="6"/>
  <c r="F2" i="6"/>
  <c r="D2" i="6"/>
  <c r="B2" i="6"/>
  <c r="K55" i="2"/>
  <c r="H55" i="2"/>
  <c r="K54" i="2"/>
  <c r="H54" i="2"/>
  <c r="K53" i="2"/>
  <c r="H53" i="2"/>
  <c r="K52" i="2"/>
  <c r="H52" i="2"/>
  <c r="K51" i="2"/>
  <c r="H51" i="2"/>
  <c r="K50" i="2"/>
  <c r="H50" i="2"/>
  <c r="K48" i="2"/>
  <c r="H48" i="2"/>
  <c r="K47" i="2"/>
  <c r="H47" i="2"/>
  <c r="K46" i="2"/>
  <c r="H46" i="2"/>
  <c r="K45" i="2"/>
  <c r="H45" i="2"/>
  <c r="K44" i="2"/>
  <c r="H44" i="2"/>
  <c r="K43" i="2"/>
  <c r="H43" i="2"/>
  <c r="K42" i="2"/>
  <c r="H42" i="2"/>
  <c r="K41" i="2"/>
  <c r="H41" i="2"/>
  <c r="K40" i="2"/>
  <c r="H40" i="2"/>
  <c r="K39" i="2"/>
  <c r="H39" i="2"/>
  <c r="K36" i="2"/>
  <c r="H36" i="2"/>
  <c r="K35" i="2"/>
  <c r="H35" i="2"/>
  <c r="K34" i="2"/>
  <c r="H34" i="2"/>
  <c r="K33" i="2"/>
  <c r="H33" i="2"/>
  <c r="K32" i="2"/>
  <c r="H32" i="2"/>
  <c r="K31" i="2"/>
  <c r="H31" i="2"/>
  <c r="K30" i="2"/>
  <c r="H30" i="2"/>
  <c r="K29" i="2"/>
  <c r="H29" i="2"/>
  <c r="K28" i="2"/>
  <c r="H28" i="2"/>
  <c r="K27" i="2"/>
  <c r="H27" i="2"/>
  <c r="K26" i="2"/>
  <c r="H26" i="2"/>
  <c r="K25" i="2"/>
  <c r="H25" i="2"/>
  <c r="K24" i="2"/>
  <c r="H24" i="2"/>
  <c r="K23" i="2"/>
  <c r="H23" i="2"/>
  <c r="K22" i="2"/>
  <c r="H22" i="2"/>
  <c r="K19" i="2"/>
  <c r="H19" i="2"/>
  <c r="K18" i="2"/>
  <c r="H18" i="2"/>
  <c r="K17" i="2"/>
  <c r="H17" i="2"/>
  <c r="K16" i="2"/>
  <c r="H16" i="2"/>
  <c r="K15" i="2"/>
  <c r="H15" i="2"/>
  <c r="K14" i="2"/>
  <c r="H14" i="2"/>
  <c r="K13" i="2"/>
  <c r="H13" i="2"/>
  <c r="K12" i="2"/>
  <c r="H12" i="2"/>
  <c r="K11" i="2"/>
  <c r="H11" i="2"/>
  <c r="K10" i="2"/>
  <c r="H10" i="2"/>
  <c r="K9" i="2"/>
  <c r="H9" i="2"/>
  <c r="K8" i="2"/>
  <c r="H8" i="2"/>
  <c r="K7" i="2"/>
  <c r="H7" i="2"/>
  <c r="K6" i="2"/>
  <c r="H6" i="2"/>
  <c r="K5" i="2"/>
  <c r="H5" i="2"/>
</calcChain>
</file>

<file path=xl/sharedStrings.xml><?xml version="1.0" encoding="utf-8"?>
<sst xmlns="http://schemas.openxmlformats.org/spreadsheetml/2006/main" count="1419" uniqueCount="356">
  <si>
    <t xml:space="preserve">  </t>
  </si>
  <si>
    <t>ASPECTOS REGLAMENTARIOS DEL CAMPEONATO PANAMERICANO DE NACIONES - BOGOTÁ 2024</t>
  </si>
  <si>
    <t>Sistema en Junior Sub19 Damas:</t>
  </si>
  <si>
    <t>Con 3 naciones inscritas y en competencia - Colombia, Chile y Mexico - se jugará por sistema de triangular a doble ronda, en donde los dos mejores equipos calsificados, jugarán la final por el titulo de CAMPEÓN PANAMERICANO</t>
  </si>
  <si>
    <t>Sistema en Junior Sub19 Varones:</t>
  </si>
  <si>
    <t>Con 5 naciones inscritas y en competencia - Argentina, Colombia, Chile, Mexico y USA - se jugará por sistema de puntos en un solo grupo de todos contra todos, en donde los equipos calsificados 3° y 4°, jugarán la final por el TERCER LUGAR, y los equipos clasificados 1° y 2° jugarán la final por el titulo de CAMPEÓN PANAMERICANO</t>
  </si>
  <si>
    <t>Sistema en Senior Damas:</t>
  </si>
  <si>
    <t>Con 6 naciones inscritas y en competencia - Argentina, Brasil, Colombia, Chile, Mexico y USA - se jugará por sistema de puntos en un solo grupo de todos contra todos, en donde los equipos calsificados 5° y 6° jugarán la final por la 5a posicion, los equipos clasificados 3° y 4° jugarán la final por el TERCER LUGAR, y los equipos clasificados 1° y 2° jugarán la final por el titulo de CAMPEÓN PANAMERICANO</t>
  </si>
  <si>
    <t>Sistema en Senior Varones:</t>
  </si>
  <si>
    <t>Tiempos de juego:</t>
  </si>
  <si>
    <t>Todos los partidos se jugarán a dos tiempos detenidos de 25 minutos cada uno.</t>
  </si>
  <si>
    <t>Empates:</t>
  </si>
  <si>
    <t>En ronda calsificatoría los partidos podrán terminar empatados, en finales por la 5a posicion, el partido se definirá por remates desde el punto penal; en finales por la tercera posicion (bronce) y por la primera posicion (CAMPEÓN) los empates darán paso a jugar dos extratimepos de 5 minutos, de continuar el empate, se definirá por remates desde el punto penal.</t>
  </si>
  <si>
    <t>Puntualidad:</t>
  </si>
  <si>
    <t>Los partidos deberán estar comenzando a la hora establecida en la programación, definiendo que el escenario debe estar abierto y disponible con una hora deanterioridad al primer partido.</t>
  </si>
  <si>
    <t>Grupo WhastApp del Campeonato:</t>
  </si>
  <si>
    <t>Se hará un grupo de whatsapp y comunicaciones con los delegados oficiales de los diferentes equipos y naciones</t>
  </si>
  <si>
    <t>Regimen disciplinario:</t>
  </si>
  <si>
    <t>Jugador que acumule 3 tarjetas azules - consecutivas o no - pagará una fecha de sanción automatica en el siguiente partido, en adelante despues de las 3 primeras tarjetas, sera cada 2 tarjetas.</t>
  </si>
  <si>
    <t>Quien reciba una trajeta roja, tendrá una fecha de suspensión automativa y será remitido al tribunal de penas del campeonato</t>
  </si>
  <si>
    <t>Las fechas de sanción que queden pendientes de ser pagadas por un deportista o miembro del staff técnico una vez finalizado el Campeonato Panamericano de Naciones, seran informadas, acumuladas y pagadas en el siguiente evento de World Skate</t>
  </si>
  <si>
    <t>Maximo gol diferencia en partidos a tener en cuenta:</t>
  </si>
  <si>
    <t>La máxima diferencia de goles a tener en cuenta en las diferentes intancias de clasificación y categorias del Panamericano de Naciones, será de 6 goles.</t>
  </si>
  <si>
    <t>Reunion Meet con delegados:</t>
  </si>
  <si>
    <t>Se hará una reunión meet de manera virtual con los delegados acreditados al Campeonato Panamericano de Naciones el proximo miercoles  28 de febrero a las 19:00 horas de Colombia/USA - 21 horas de Argentina/Brasil/Chile y 18:00 horas Mexico. Proximamente se estara enviando el enlace de la reunion.</t>
  </si>
  <si>
    <t xml:space="preserve">Reunion Acreditacion, presentación de pasaportes, seguro medico y pagos de equipos. </t>
  </si>
  <si>
    <t>Se realizará la reunión de acreditacion con los delegados de equipos y naciones, en donde deben presentar el seguro de asistencia medica, pasaporte de sus deportistas y recibo de pago de la inscripción al Panamericano de Naciones por cada Seleccion participante el día domingo 3 de marzo a las 18:00 horas en el oficina que designe la Federación Colombiana de Patinaje. En esta reunión, tambien se debe acreditar o hacer el pago de la membresia a WSA 2024 por parte de las Federaciones y Confederaciones participantes.</t>
  </si>
  <si>
    <t>FIXTURE DE CATEGORIAS</t>
  </si>
  <si>
    <t>CATEGORIA SENIOR VARONES</t>
  </si>
  <si>
    <t>N°</t>
  </si>
  <si>
    <t xml:space="preserve">EQUIPOS </t>
  </si>
  <si>
    <t>FIXTURE</t>
  </si>
  <si>
    <t>FECHA</t>
  </si>
  <si>
    <t>EQUIPO</t>
  </si>
  <si>
    <t>VS</t>
  </si>
  <si>
    <t>ARGENTINA</t>
  </si>
  <si>
    <t>SENIOR VARONES 1</t>
  </si>
  <si>
    <t>CHILE</t>
  </si>
  <si>
    <t>COLOMBIA</t>
  </si>
  <si>
    <t>BRASIL</t>
  </si>
  <si>
    <t>SENIOR VARONES 2</t>
  </si>
  <si>
    <t>USA</t>
  </si>
  <si>
    <t>MEXICO</t>
  </si>
  <si>
    <t>SENIOR VARONES 3</t>
  </si>
  <si>
    <t>SENIOR VARONES 4</t>
  </si>
  <si>
    <t>SENIOR VARONES 5</t>
  </si>
  <si>
    <t>CATEGORIA SENIOR DAMAS</t>
  </si>
  <si>
    <t>SENIOR DAMAS 1</t>
  </si>
  <si>
    <t>SENIOR DAMAS 2</t>
  </si>
  <si>
    <t>SENIOR DAMAS 3</t>
  </si>
  <si>
    <t>SENIOR DAMAS 4</t>
  </si>
  <si>
    <t>SENIOR DAMAS 5</t>
  </si>
  <si>
    <t>SUB 19   VARONES</t>
  </si>
  <si>
    <t>GRUPO "A"</t>
  </si>
  <si>
    <t>SUB 19 VARONES1</t>
  </si>
  <si>
    <t>SUB 19 VARONES 2</t>
  </si>
  <si>
    <t>SUB 19 VARONES 3</t>
  </si>
  <si>
    <t>SUB 19 VARONES 4</t>
  </si>
  <si>
    <t>SUB 19 VARONES 5</t>
  </si>
  <si>
    <t>SUB 19  DAMAS.</t>
  </si>
  <si>
    <t>SUB 19 DAMAS   1</t>
  </si>
  <si>
    <t>SUB 19 DAMAS   2</t>
  </si>
  <si>
    <t>X</t>
  </si>
  <si>
    <t>SUB 19 DAMAS   3</t>
  </si>
  <si>
    <t>PRUEBA DE PISTA</t>
  </si>
  <si>
    <t>DOMINGO 3 DE MARZO - COLISEO FEDEPATIN</t>
  </si>
  <si>
    <t>INICIA</t>
  </si>
  <si>
    <t>TERMINA</t>
  </si>
  <si>
    <t>CATEGORIA - GRUPO</t>
  </si>
  <si>
    <t>SENIOR DAMAS</t>
  </si>
  <si>
    <t>SENIOR VARONES</t>
  </si>
  <si>
    <t>DOMINGO 3  DE MARZO - COLISEO CORAZONISTA</t>
  </si>
  <si>
    <t>SUB 19 VARONES</t>
  </si>
  <si>
    <t>SUB19 DAMAS</t>
  </si>
  <si>
    <t>SUB19 VARONES</t>
  </si>
  <si>
    <t>OLOMBIA</t>
  </si>
  <si>
    <t>PROGRAMACION</t>
  </si>
  <si>
    <t>LUNES 4 DE MARZO - COLISEO FEDEPATIN</t>
  </si>
  <si>
    <t>Vs</t>
  </si>
  <si>
    <t>INAUGURACIÓN</t>
  </si>
  <si>
    <t>LUNES 4 DE MARZO - COLISEO CORAZONISTA</t>
  </si>
  <si>
    <t>MARTES 5 DE MARZO - COLISEO FEDEPATIN</t>
  </si>
  <si>
    <t>MARTES 5 DE MARZO - COLISEO CORAZONISTA</t>
  </si>
  <si>
    <t>MIERCOLES 6 DE MARZO - COLISEO FEDEPATIN</t>
  </si>
  <si>
    <t>MIERCOLES 6 DE MARZO - COLISEO CORAZONISTA</t>
  </si>
  <si>
    <t>JUEVES 7 DE MARZO - COLISEO FEDEPATIN</t>
  </si>
  <si>
    <t>JUEVES 7 DE MARZO - COLISEO CORAZONISTA</t>
  </si>
  <si>
    <t>SUB 19 DAMAS   4</t>
  </si>
  <si>
    <t>VIERNES 8 - COLISEO FEDEPATIN</t>
  </si>
  <si>
    <t>VIERNES 8 - CANCHA CORAZONISTA</t>
  </si>
  <si>
    <t>SUB 19 DAMAS   5</t>
  </si>
  <si>
    <t>SABADO 9 - COLISEO FEDEPATIN</t>
  </si>
  <si>
    <t>SENIOR VARONES X 5°</t>
  </si>
  <si>
    <t>SENIOR DAMAS X 5°</t>
  </si>
  <si>
    <t>SUB 19 DAMAS   6</t>
  </si>
  <si>
    <t>BRONCE SUB 19 VARONES</t>
  </si>
  <si>
    <t xml:space="preserve">COLOMBIA </t>
  </si>
  <si>
    <t>BRONCE SENIOR VARONES</t>
  </si>
  <si>
    <t>DOMINGO 10 - COLISEO FEDEPATIN</t>
  </si>
  <si>
    <t>INGRESO PÚBLICO CON BOLETERIA AM - MANILLA VERDE</t>
  </si>
  <si>
    <t>BRONCE SENIOR DAMAS</t>
  </si>
  <si>
    <t>ORO SUB 19 DAMAS</t>
  </si>
  <si>
    <t>ORO SUB 19 VARONES</t>
  </si>
  <si>
    <t>PREMIACIÓN GENERAL CATEGORIAS U19 DAMAS Y VARONES</t>
  </si>
  <si>
    <t>INGRESO PÚBLICO CON BOLETERIA PM - MANILLA AZUL</t>
  </si>
  <si>
    <t>ORO SENIOR DAMAS</t>
  </si>
  <si>
    <t>ORO SENIOR VARONES</t>
  </si>
  <si>
    <t>PREMIACIÓN GENERAL CATEGORIAS SENIOR DAMAS Y VARONES</t>
  </si>
  <si>
    <t>CAMERINOS</t>
  </si>
  <si>
    <t>N/A</t>
  </si>
  <si>
    <t>5° VARONES</t>
  </si>
  <si>
    <t>6° VARONES</t>
  </si>
  <si>
    <t>5° DAMAS</t>
  </si>
  <si>
    <t>6° DAMAS</t>
  </si>
  <si>
    <t>SUB 19 VARONES X 3°</t>
  </si>
  <si>
    <t>3° SUB 19 VARONES</t>
  </si>
  <si>
    <t>4° SUB 19 VARONES</t>
  </si>
  <si>
    <t>SENIOR VARONES X 3°</t>
  </si>
  <si>
    <t>3° VARONES</t>
  </si>
  <si>
    <t>4° VARONES</t>
  </si>
  <si>
    <t>SENIOR DAMAS X 3°</t>
  </si>
  <si>
    <t>3° DAMAS</t>
  </si>
  <si>
    <t>4° DAMAS</t>
  </si>
  <si>
    <t>SUB 19 DAMAS X 1°</t>
  </si>
  <si>
    <t>1° SUB 19 DAMAS</t>
  </si>
  <si>
    <t>2° SUB 19 DAMAS</t>
  </si>
  <si>
    <t>SUB 19 VARONES X 1°</t>
  </si>
  <si>
    <t>1° SUB 19 VARONES</t>
  </si>
  <si>
    <t>2° SUB 19 VARONES</t>
  </si>
  <si>
    <t>SENIOR DAMAS X 1°</t>
  </si>
  <si>
    <t>1° DAMAS</t>
  </si>
  <si>
    <t>2° DAMAS</t>
  </si>
  <si>
    <t>SENIOR VARONES X 1°</t>
  </si>
  <si>
    <t>1° VARONES</t>
  </si>
  <si>
    <t>2° VARONES</t>
  </si>
  <si>
    <t>PREMIACIÓNY CLAUSURA</t>
  </si>
  <si>
    <t>U19 VARONES</t>
  </si>
  <si>
    <t>PARTIDOS JUGADOS</t>
  </si>
  <si>
    <t>PARTIDOS GANADOS</t>
  </si>
  <si>
    <t>PARTIDOS EMPATADOS</t>
  </si>
  <si>
    <t>PARTIDOS PERDIDOS</t>
  </si>
  <si>
    <t>GOLES A FAVOR</t>
  </si>
  <si>
    <t>GOLES EN CONTRA</t>
  </si>
  <si>
    <t>GOL DIFERENCIA</t>
  </si>
  <si>
    <t>PUNTOS</t>
  </si>
  <si>
    <t xml:space="preserve">POSICIÓN </t>
  </si>
  <si>
    <t>1°</t>
  </si>
  <si>
    <t>2°</t>
  </si>
  <si>
    <t>3°</t>
  </si>
  <si>
    <t>5°</t>
  </si>
  <si>
    <t>4°</t>
  </si>
  <si>
    <t>U19 DAMAS</t>
  </si>
  <si>
    <t>PUESTO</t>
  </si>
  <si>
    <t>TOTAL PUNTOS</t>
  </si>
  <si>
    <t>6°</t>
  </si>
  <si>
    <t>GOLEADOR U19DAMAS</t>
  </si>
  <si>
    <t>NACION</t>
  </si>
  <si>
    <t>DEPORTISTA</t>
  </si>
  <si>
    <t>PARTIDOS</t>
  </si>
  <si>
    <t>TOTAL</t>
  </si>
  <si>
    <t>PJ</t>
  </si>
  <si>
    <t>PROM</t>
  </si>
  <si>
    <t>LARA COUYER FLORENCIA</t>
  </si>
  <si>
    <t>CARRASCO JIMENEZ FABIANA ANDREA</t>
  </si>
  <si>
    <t>MOLINA ABARCA EMILIA</t>
  </si>
  <si>
    <t>VIEIRA TAMAYO JULIANA</t>
  </si>
  <si>
    <t>SEPULVEDA HIGUERA CONSTANZA</t>
  </si>
  <si>
    <t>CEBALLOS MEZA, MARTINA ANTU</t>
  </si>
  <si>
    <t>RAMIREZ GÁRNICA, CATALINA JESUS</t>
  </si>
  <si>
    <t>CONTRERAS PALOMINOS, SOFIA ANTONIA</t>
  </si>
  <si>
    <t>MONTOFRE MATAMALA LEONOR</t>
  </si>
  <si>
    <t>ZULUAGA ZULUAGA CAMILA</t>
  </si>
  <si>
    <t>BARRERA CARVAJAL AISSA</t>
  </si>
  <si>
    <t>SERNA BORJA JUANITA</t>
  </si>
  <si>
    <t>REDONDO CRUZ, ANA CAMILA</t>
  </si>
  <si>
    <t>GALAN GARCIA MARIA JULIANA</t>
  </si>
  <si>
    <t>SALDARRIAGA HENRIQUEZ ISABELA</t>
  </si>
  <si>
    <t>GOLEADOR U19VARONES</t>
  </si>
  <si>
    <t>MARZONETTO VALENTINO</t>
  </si>
  <si>
    <t>ESPINOZA BOSSA CAMILO</t>
  </si>
  <si>
    <t>HERRERA GAVIRIA, SAMUEL</t>
  </si>
  <si>
    <t>TORRES OLIVARES AGUSTIN</t>
  </si>
  <si>
    <t>GIMENEZ BAUTISTA</t>
  </si>
  <si>
    <t>RIVERA PELAEZ SANTIAGO</t>
  </si>
  <si>
    <t>BATTISTA COMEGLIO</t>
  </si>
  <si>
    <t>BECERRA FRANCO</t>
  </si>
  <si>
    <t>ANDRAE MENA IVAN</t>
  </si>
  <si>
    <t>NEGRETE CASTRO ALONSO</t>
  </si>
  <si>
    <t>DIAZ LONDOÑO JUAN FELIPE</t>
  </si>
  <si>
    <t>MANRIQUE SANTIAGO</t>
  </si>
  <si>
    <t>BRITO MAGHUIDA JOAQUIN</t>
  </si>
  <si>
    <t>DAY TEJO IGNACIO</t>
  </si>
  <si>
    <t>POL FERNANDEZ</t>
  </si>
  <si>
    <t>GONZALES DE ROSAS BOGDAN ANDRINK</t>
  </si>
  <si>
    <t xml:space="preserve">BRIGGS FRANCISCO </t>
  </si>
  <si>
    <t>PASCUAL LORENZO</t>
  </si>
  <si>
    <t>ROSSIGNOLI VALENTINO NICOLAS</t>
  </si>
  <si>
    <t>SAENZ RUIZ, FELIPE</t>
  </si>
  <si>
    <t>RODRIGUEZ POSADA, JUAN DAVID</t>
  </si>
  <si>
    <t>GARCÍA GILABERT ALONSO</t>
  </si>
  <si>
    <t>TELLES VARELA ALLAN</t>
  </si>
  <si>
    <t>AUSTIN GORSUCH</t>
  </si>
  <si>
    <t>GONZALES DE ROSAS PARIS</t>
  </si>
  <si>
    <t>JINDRICH GAMALIEL CUAUTLE RODRÍGUEZ</t>
  </si>
  <si>
    <t>ROSSIGNOLI NICOLAS</t>
  </si>
  <si>
    <t>GAONA HERNANDEZ, JOSE DAVID</t>
  </si>
  <si>
    <t>GIL GIRALDO, GERONIMO</t>
  </si>
  <si>
    <t>SANCHEZ ROZO, LUIS ESTEBAN</t>
  </si>
  <si>
    <t>DARREN SMITH</t>
  </si>
  <si>
    <t>GOLEADOR SENIOR DAMAS</t>
  </si>
  <si>
    <t>FERNANDEZ JULIETA</t>
  </si>
  <si>
    <t>MARLENA RUBIO RAMON</t>
  </si>
  <si>
    <t>VALDÉS NORAMBUENA JAVIERA</t>
  </si>
  <si>
    <t>VENEGAS MARABOLI MARTINA</t>
  </si>
  <si>
    <t>BEDOYA OSSA, SARA</t>
  </si>
  <si>
    <t>RAMOS ASTORGA MACARENA</t>
  </si>
  <si>
    <t>ESCUDERO MICAELA</t>
  </si>
  <si>
    <t>SAD MARTINA</t>
  </si>
  <si>
    <t>FELIPE CELIS JOSEPHA</t>
  </si>
  <si>
    <t>URIBE GONZALEZ, FLORENCIA ANTONIA</t>
  </si>
  <si>
    <t>MARTIN ROMEO JULIETA ROCIO</t>
  </si>
  <si>
    <t>FERNANDEZ VALENTINA</t>
  </si>
  <si>
    <t>SHANELLE ENLOW</t>
  </si>
  <si>
    <t>ANDÉIA REGUEIRA LIMA YOSHIMURA</t>
  </si>
  <si>
    <t>MALDONADO LUCIA</t>
  </si>
  <si>
    <t>FRANCINE SILVA PAIVA</t>
  </si>
  <si>
    <t>SANZ MUÑOZ CELESTE</t>
  </si>
  <si>
    <t>LAITON RIOS, LAURA FERNANDA</t>
  </si>
  <si>
    <t>RODRIGUEZ ECHEVERRY MARIA PAZ</t>
  </si>
  <si>
    <t>CORTES PUIG DIANA</t>
  </si>
  <si>
    <t>CHRISTINA STANG</t>
  </si>
  <si>
    <t>ARIAS PATIÑO, MANUELA</t>
  </si>
  <si>
    <t>DONOSO ANDALAFT FRANCISCA</t>
  </si>
  <si>
    <t>ESPINOSA NATALY</t>
  </si>
  <si>
    <t>MARTINEZ NOVOA, ANDREA CATALINA</t>
  </si>
  <si>
    <t>NARVAEZ HOYOS, ANDREA</t>
  </si>
  <si>
    <t>DAGER REBOLLAR CAMILA GABRIELA</t>
  </si>
  <si>
    <t>FERREIRA GUTIERREZ, ANA MARIA</t>
  </si>
  <si>
    <t>JANAE JONES</t>
  </si>
  <si>
    <t>TABARELLI LOURDES</t>
  </si>
  <si>
    <t>ANA LICIA SILVA PONTES CALHEIROS</t>
  </si>
  <si>
    <t>MIRANDA BRACAMONTE DENIS</t>
  </si>
  <si>
    <t>JASMINE JONES</t>
  </si>
  <si>
    <t>RACHEL BINGHAM</t>
  </si>
  <si>
    <t>SHEREE ENLOW</t>
  </si>
  <si>
    <t>GOLEADOR SENIOR VARONES</t>
  </si>
  <si>
    <t>DIAZ ALVARADO, BENJAMIN IGNACIO</t>
  </si>
  <si>
    <t>MARQUEZ MORENO FELIPE</t>
  </si>
  <si>
    <t>GOMEZ SANTOS FRANCO EZEQUIEL</t>
  </si>
  <si>
    <t>GONZALEZ TOMAS</t>
  </si>
  <si>
    <t>TAMBORINDEGUI EXEQUIEL MATIAS</t>
  </si>
  <si>
    <t>CAMPO ARANGO, ESTEBAN</t>
  </si>
  <si>
    <t>SHAWN SCHMELCEHER</t>
  </si>
  <si>
    <t>TUDELA GUERRERO, GABRIEL IGNACIO</t>
  </si>
  <si>
    <t>COLBY MOYER</t>
  </si>
  <si>
    <t>PERALTA ALONSO FACUNDO</t>
  </si>
  <si>
    <t>ARISTIZABAL MONTOYA, JUAN JOSE</t>
  </si>
  <si>
    <t>CORREA GOMEZ, SAMUEL</t>
  </si>
  <si>
    <t>MATT PRICE</t>
  </si>
  <si>
    <t>DE LA RETA RENZO FERNANDO</t>
  </si>
  <si>
    <t>EVERTON DE SOUZA PAULINO</t>
  </si>
  <si>
    <t>CARUSO AGUSTIN</t>
  </si>
  <si>
    <t>MORA PACHECO OSCAR ALBERTO</t>
  </si>
  <si>
    <t>VALENZUELA IGNAMARCA JUAN CARLOS</t>
  </si>
  <si>
    <t>WILLIANS YAGO DA SILVA DIAS</t>
  </si>
  <si>
    <t>GUSTAVO MERIGHI PICCA</t>
  </si>
  <si>
    <t>VICENTE ARIKAWA</t>
  </si>
  <si>
    <t>NARANJO ARANGO, JOSE ALEJANDRO</t>
  </si>
  <si>
    <t>OCAMPO SALAZAR, DAVID</t>
  </si>
  <si>
    <t>MARCIO GOMES SANTANA JUNIOR</t>
  </si>
  <si>
    <t>MARCOS LUIZ DE SOUZA PESTANA</t>
  </si>
  <si>
    <t>OSCAR SEVERINO DIAS JUNIOR</t>
  </si>
  <si>
    <t>GARCIA GILABERT EMILIO</t>
  </si>
  <si>
    <t>JUAN ALBERTO TORRES ANDRADE</t>
  </si>
  <si>
    <t>JOSÉ FRANCISCO MACIAS CERVANTES</t>
  </si>
  <si>
    <t>DYLAN SORDHAL</t>
  </si>
  <si>
    <t>MARTIN AREVALO</t>
  </si>
  <si>
    <t>ALEC MOYER</t>
  </si>
  <si>
    <t>TAMBORINDEGUI JUAN CRUZ</t>
  </si>
  <si>
    <t>BAUTISTA FORERO MANUEL ESTEBAN</t>
  </si>
  <si>
    <t>BUITRAGO CATAÑO, CAMILO</t>
  </si>
  <si>
    <t>EDGAR TELESFORO TOVAR</t>
  </si>
  <si>
    <t>JOVANY ANLLELUZ ZUNIGA DOMINGUEZ</t>
  </si>
  <si>
    <t>ROGELIO IKMAR ACATZIN TELÉSFORO TOVAR</t>
  </si>
  <si>
    <t>NICHOLAS STAUFFER</t>
  </si>
  <si>
    <t>VALLA MENOS VENCIDA U19DAMAS</t>
  </si>
  <si>
    <t>VALLA MENOS VENCIDA U19VARONES</t>
  </si>
  <si>
    <t>NACIÓN</t>
  </si>
  <si>
    <t>VALLA MENOS VENCIDA SENIOR DAMAS</t>
  </si>
  <si>
    <t>VALLA MENOS VENCIDA SENIOR VARONES</t>
  </si>
  <si>
    <t>CATEGORIA</t>
  </si>
  <si>
    <t>TARJETA AZUL</t>
  </si>
  <si>
    <t>TARJETA ROJA</t>
  </si>
  <si>
    <t>ESTADO</t>
  </si>
  <si>
    <t>DT/DEL/AUX</t>
  </si>
  <si>
    <t>PAEZ JOSE LUIS</t>
  </si>
  <si>
    <t>BRIGGS FRANCISCO</t>
  </si>
  <si>
    <t>JURANDYR DA SILVA</t>
  </si>
  <si>
    <t xml:space="preserve">ANDÉIA REGUEIRA LIMA YOSHIMURA								</t>
  </si>
  <si>
    <t>Pagó fecha de sanción en partido 23 del Panamericano de Naciones 2024</t>
  </si>
  <si>
    <t>Pagó fecha de sanción en partido 32 del Panamericano de Naciones 2024</t>
  </si>
  <si>
    <t>MARCELO TOVÁ</t>
  </si>
  <si>
    <t>Pagó fecha de sanción en partido 46 del Panamericano de Naciones 2024</t>
  </si>
  <si>
    <t>URBINA JOFRE CONSTANZA</t>
  </si>
  <si>
    <t>Pagó fecha de sanción en partidos 22 y 32 del Panamericano de Naciones 2024</t>
  </si>
  <si>
    <t>Pagó fecha de sanción en partido 22 del Panamericano de Naciones 2024</t>
  </si>
  <si>
    <t>CAMPOS SILVA FERNANDA MARIA</t>
  </si>
  <si>
    <t>TELLEZ VARELA ALLAN</t>
  </si>
  <si>
    <t>ALZATE ZULUAGA, CARLOS ALBERTO - DT</t>
  </si>
  <si>
    <t>Pagó fecha de sanción en partido 42 del Panamericano de Naciones 2024</t>
  </si>
  <si>
    <t>ZULUAGA ZULUAGA, SOFIA</t>
  </si>
  <si>
    <t>PATARROYO DUQUE, CARLOS</t>
  </si>
  <si>
    <t>BARRERA CARVAJAL, AISSA MARIANA</t>
  </si>
  <si>
    <t>MARTINEZ CARRANZA, SARA</t>
  </si>
  <si>
    <t>SALDARRIAGA ENRIQUEZ, ISABELLA</t>
  </si>
  <si>
    <t>DIAZ LONDOÑO, JUAN FELIPE</t>
  </si>
  <si>
    <t>MARTINEZ MEJURA, CARLOS ANDRES</t>
  </si>
  <si>
    <t>Debe 1 fecha de sanción en el siguiente evento de naciones World Skate</t>
  </si>
  <si>
    <t xml:space="preserve">CUATLE RODRÍGUEZ AGNED SCARLETT </t>
  </si>
  <si>
    <t>DAN ABIUD UBALDO SÁNCHEZ</t>
  </si>
  <si>
    <t>FRANCISCO JAVIER MÉNDEZ VÁZQUEZ</t>
  </si>
  <si>
    <t>IVÁN OSCAR GONZÁLEZ ROBLES</t>
  </si>
  <si>
    <t>JOSE FRANCESCO MACIAS</t>
  </si>
  <si>
    <t>JOVANY ANLLELUZ ZÚÑIGA DOMÍNGUEZ</t>
  </si>
  <si>
    <t xml:space="preserve">LÓPEZ VÁZQUEZ  ZOÉ </t>
  </si>
  <si>
    <t xml:space="preserve">RAMÍREZ CASTILLO  ALEXA SOFÍA </t>
  </si>
  <si>
    <t>GONZALES DE LAS ROSAAS BOGDAN</t>
  </si>
  <si>
    <t>JOSÉ ÁNGEL BENÍTEZ GARFIAS</t>
  </si>
  <si>
    <t>Pagó fecha de sanción en partido 31 del Panamericano de Naciones 2024</t>
  </si>
  <si>
    <t>ANDREW WOOLFOLK</t>
  </si>
  <si>
    <t>ROBERTO PEGAZAURTUNDA</t>
  </si>
  <si>
    <t>Pagó fecha de sanción en partido  31 del Panamericano de Naciones 2024</t>
  </si>
  <si>
    <t>BRODIE ISKI</t>
  </si>
  <si>
    <t>Pagó fecha de sanción en partido  45 del Panamericano de Naciones 2024</t>
  </si>
  <si>
    <t>CALSIFICACION Y PROTOCOLO DE PREMIACION</t>
  </si>
  <si>
    <t>3er LUGAR</t>
  </si>
  <si>
    <t>SUB CAMPEONAS</t>
  </si>
  <si>
    <t>CAMPEONAS</t>
  </si>
  <si>
    <t>VALLA MENOS VENCIDA</t>
  </si>
  <si>
    <t>CHILE: SOFIA RUDOLPH Y FERNANDA CAMPOS        4 goles recibidos</t>
  </si>
  <si>
    <t>GOLEADORA</t>
  </si>
  <si>
    <t>CHILE: FLORENCIA LARA COUYER                               9 goles anotados</t>
  </si>
  <si>
    <t>5° LUGAR</t>
  </si>
  <si>
    <t>4° LUGAR</t>
  </si>
  <si>
    <t>SUB CAMPEONES</t>
  </si>
  <si>
    <t>CAMPEONES</t>
  </si>
  <si>
    <t>ARGENTINA: JUAN VELAZQUEZ, MATIAS LÓPEZ      1 gol recibido</t>
  </si>
  <si>
    <t>GOLEADOR</t>
  </si>
  <si>
    <t>ARGENTINA: VALENTINO MARZONETTO                11 goles anotados</t>
  </si>
  <si>
    <t>6° LUGAR</t>
  </si>
  <si>
    <t>ARGENTINA: ANABELA FLORES, ANDREA JARA       3 goles recibidos</t>
  </si>
  <si>
    <t>ARGENTINA: JULIETA FERNÁNDEZ                           17 goles anotados</t>
  </si>
  <si>
    <t>SENIRO VARONES</t>
  </si>
  <si>
    <t xml:space="preserve">ARGENTINA </t>
  </si>
  <si>
    <t>ARGENTINA: JOSÉ ALVEZ, GONZALO AGUIRRE        10 goles recibido</t>
  </si>
  <si>
    <t>CHILE: BENJAMÍN DÍAZ, FELIPE MARQUEZ                 11 goles anotados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</si>
</sst>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FFFFFF"/>
      <name val="Calibri"/>
    </font>
    <font>
      <sz val="11"/>
      <color rgb="FF000000"/>
      <name val="Docs-Calibri"/>
    </font>
    <font>
      <sz val="11"/>
      <color theme="1"/>
      <name val="Calibri"/>
      <scheme val="minor"/>
    </font>
    <font>
      <b/>
      <sz val="17"/>
      <color rgb="FF000000"/>
      <name val="Calibri"/>
    </font>
    <font>
      <b/>
      <sz val="17"/>
      <color theme="1"/>
      <name val="Calibri"/>
    </font>
    <font>
      <sz val="17"/>
      <color theme="1"/>
      <name val="Calibri"/>
    </font>
    <font>
      <sz val="17"/>
      <color rgb="FF000000"/>
      <name val="Calibri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2DBDB"/>
        <bgColor rgb="FFF2DBDB"/>
      </patternFill>
    </fill>
    <fill>
      <patternFill patternType="solid">
        <fgColor rgb="FFB6D7A8"/>
        <bgColor rgb="FFB6D7A8"/>
      </patternFill>
    </fill>
    <fill>
      <patternFill patternType="solid">
        <fgColor rgb="FFACCA14"/>
        <bgColor rgb="FFACCA14"/>
      </patternFill>
    </fill>
    <fill>
      <patternFill patternType="solid">
        <fgColor rgb="FFFFFF00"/>
        <bgColor rgb="FFFFFF00"/>
      </patternFill>
    </fill>
    <fill>
      <patternFill patternType="solid">
        <fgColor rgb="FFF1BBA3"/>
        <bgColor rgb="FFF1BBA3"/>
      </patternFill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0000FF"/>
        <bgColor rgb="FF0000FF"/>
      </patternFill>
    </fill>
    <fill>
      <patternFill patternType="solid">
        <fgColor rgb="FFF2F2F2"/>
        <bgColor rgb="FFF2F2F2"/>
      </patternFill>
    </fill>
    <fill>
      <patternFill patternType="solid">
        <fgColor rgb="FFE5DFEC"/>
        <bgColor rgb="FFE5DFEC"/>
      </patternFill>
    </fill>
    <fill>
      <patternFill patternType="solid">
        <fgColor rgb="FFD9EAD3"/>
        <bgColor rgb="FFD9EAD3"/>
      </patternFill>
    </fill>
    <fill>
      <patternFill patternType="solid">
        <fgColor rgb="FFE5B8B7"/>
        <bgColor rgb="FFE5B8B7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D8D8D8"/>
        <bgColor rgb="FFD8D8D8"/>
      </patternFill>
    </fill>
    <fill>
      <patternFill patternType="solid">
        <fgColor rgb="FFF4CCCC"/>
        <bgColor rgb="FFF4CCCC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D6E3BC"/>
        <bgColor rgb="FFD6E3BC"/>
      </patternFill>
    </fill>
    <fill>
      <patternFill patternType="solid">
        <fgColor rgb="FFC2E7FF"/>
        <bgColor rgb="FFC2E7FF"/>
      </patternFill>
    </fill>
    <fill>
      <patternFill patternType="solid">
        <fgColor rgb="FFFF0000"/>
        <bgColor rgb="FFFF00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50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4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5" borderId="10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3" fillId="6" borderId="4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1" fillId="5" borderId="28" xfId="0" applyFont="1" applyFill="1" applyBorder="1" applyAlignment="1">
      <alignment horizontal="left" vertical="center"/>
    </xf>
    <xf numFmtId="0" fontId="5" fillId="5" borderId="2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right" vertical="center"/>
    </xf>
    <xf numFmtId="0" fontId="1" fillId="5" borderId="2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8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left" vertical="center"/>
    </xf>
    <xf numFmtId="0" fontId="2" fillId="9" borderId="4" xfId="0" applyFont="1" applyFill="1" applyBorder="1" applyAlignment="1">
      <alignment horizontal="center" vertical="center"/>
    </xf>
    <xf numFmtId="18" fontId="3" fillId="2" borderId="4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5" fillId="2" borderId="28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" fontId="3" fillId="0" borderId="36" xfId="0" applyNumberFormat="1" applyFont="1" applyBorder="1" applyAlignment="1">
      <alignment horizontal="center" vertical="center"/>
    </xf>
    <xf numFmtId="18" fontId="3" fillId="0" borderId="0" xfId="0" applyNumberFormat="1" applyFont="1" applyAlignment="1">
      <alignment horizontal="center" vertical="center"/>
    </xf>
    <xf numFmtId="18" fontId="3" fillId="2" borderId="4" xfId="0" applyNumberFormat="1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right" vertical="center"/>
    </xf>
    <xf numFmtId="0" fontId="5" fillId="11" borderId="4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right" vertical="center"/>
    </xf>
    <xf numFmtId="0" fontId="5" fillId="11" borderId="4" xfId="0" applyFont="1" applyFill="1" applyBorder="1" applyAlignment="1">
      <alignment horizontal="left" vertical="center"/>
    </xf>
    <xf numFmtId="0" fontId="5" fillId="10" borderId="4" xfId="0" applyFont="1" applyFill="1" applyBorder="1" applyAlignment="1">
      <alignment horizontal="right" vertical="center"/>
    </xf>
    <xf numFmtId="0" fontId="5" fillId="13" borderId="4" xfId="0" applyFont="1" applyFill="1" applyBorder="1" applyAlignment="1">
      <alignment horizontal="left" vertical="center"/>
    </xf>
    <xf numFmtId="18" fontId="3" fillId="0" borderId="34" xfId="0" applyNumberFormat="1" applyFont="1" applyBorder="1" applyAlignment="1">
      <alignment horizontal="center" vertical="center"/>
    </xf>
    <xf numFmtId="0" fontId="5" fillId="13" borderId="4" xfId="0" applyFont="1" applyFill="1" applyBorder="1" applyAlignment="1">
      <alignment horizontal="right" vertical="center"/>
    </xf>
    <xf numFmtId="0" fontId="5" fillId="10" borderId="4" xfId="0" applyFont="1" applyFill="1" applyBorder="1" applyAlignment="1">
      <alignment horizontal="left" vertical="center"/>
    </xf>
    <xf numFmtId="0" fontId="2" fillId="15" borderId="1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textRotation="90"/>
    </xf>
    <xf numFmtId="0" fontId="1" fillId="19" borderId="0" xfId="0" applyFont="1" applyFill="1" applyAlignment="1">
      <alignment horizontal="center" vertical="center"/>
    </xf>
    <xf numFmtId="0" fontId="1" fillId="19" borderId="17" xfId="0" applyFont="1" applyFill="1" applyBorder="1" applyAlignment="1">
      <alignment horizontal="center" vertical="center"/>
    </xf>
    <xf numFmtId="0" fontId="1" fillId="20" borderId="0" xfId="0" applyFont="1" applyFill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19" xfId="0" applyFont="1" applyFill="1" applyBorder="1" applyAlignment="1">
      <alignment horizontal="center" vertical="center"/>
    </xf>
    <xf numFmtId="0" fontId="2" fillId="20" borderId="34" xfId="0" applyFont="1" applyFill="1" applyBorder="1" applyAlignment="1">
      <alignment horizontal="center" vertical="center"/>
    </xf>
    <xf numFmtId="0" fontId="1" fillId="20" borderId="19" xfId="0" applyFont="1" applyFill="1" applyBorder="1" applyAlignment="1">
      <alignment horizontal="center" vertical="center"/>
    </xf>
    <xf numFmtId="0" fontId="2" fillId="10" borderId="34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1" fillId="19" borderId="0" xfId="0" applyFont="1" applyFill="1" applyAlignment="1">
      <alignment vertical="center"/>
    </xf>
    <xf numFmtId="0" fontId="1" fillId="19" borderId="1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vertical="center"/>
    </xf>
    <xf numFmtId="0" fontId="1" fillId="19" borderId="19" xfId="0" applyFont="1" applyFill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19" borderId="34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textRotation="90"/>
    </xf>
    <xf numFmtId="0" fontId="1" fillId="20" borderId="0" xfId="0" applyFont="1" applyFill="1" applyAlignment="1">
      <alignment vertical="center"/>
    </xf>
    <xf numFmtId="0" fontId="1" fillId="20" borderId="19" xfId="0" applyFont="1" applyFill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2" fontId="1" fillId="2" borderId="19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/>
    </xf>
    <xf numFmtId="0" fontId="1" fillId="2" borderId="13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2" fontId="1" fillId="0" borderId="19" xfId="0" applyNumberFormat="1" applyFont="1" applyBorder="1" applyAlignment="1">
      <alignment horizontal="center" vertical="center"/>
    </xf>
    <xf numFmtId="0" fontId="2" fillId="27" borderId="19" xfId="0" applyFont="1" applyFill="1" applyBorder="1" applyAlignment="1">
      <alignment horizontal="center" vertical="center"/>
    </xf>
    <xf numFmtId="0" fontId="2" fillId="27" borderId="19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vertical="center" wrapText="1"/>
    </xf>
    <xf numFmtId="0" fontId="1" fillId="12" borderId="19" xfId="0" applyFont="1" applyFill="1" applyBorder="1" applyAlignment="1">
      <alignment vertical="center" wrapText="1"/>
    </xf>
    <xf numFmtId="0" fontId="1" fillId="28" borderId="19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2" xfId="0" applyFont="1" applyBorder="1"/>
    <xf numFmtId="0" fontId="3" fillId="8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2" fillId="3" borderId="32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3" fillId="3" borderId="2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0" borderId="27" xfId="0" applyFont="1" applyBorder="1"/>
    <xf numFmtId="0" fontId="3" fillId="3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3" fillId="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8" fontId="3" fillId="2" borderId="0" xfId="0" applyNumberFormat="1" applyFont="1" applyFill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9" xfId="0" applyFont="1" applyBorder="1"/>
    <xf numFmtId="0" fontId="1" fillId="0" borderId="0" xfId="0" applyFont="1" applyAlignment="1">
      <alignment horizontal="center" vertical="center"/>
    </xf>
    <xf numFmtId="0" fontId="2" fillId="21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34" xfId="0" applyFont="1" applyBorder="1"/>
    <xf numFmtId="0" fontId="2" fillId="4" borderId="34" xfId="0" applyFont="1" applyFill="1" applyBorder="1" applyAlignment="1">
      <alignment horizontal="center" vertical="center" textRotation="90" wrapText="1"/>
    </xf>
    <xf numFmtId="0" fontId="2" fillId="6" borderId="34" xfId="0" applyFont="1" applyFill="1" applyBorder="1" applyAlignment="1">
      <alignment horizontal="center" vertical="center" textRotation="90" wrapText="1"/>
    </xf>
    <xf numFmtId="0" fontId="2" fillId="16" borderId="34" xfId="0" applyFont="1" applyFill="1" applyBorder="1" applyAlignment="1">
      <alignment horizontal="center" vertical="center" textRotation="90" wrapText="1"/>
    </xf>
    <xf numFmtId="0" fontId="2" fillId="17" borderId="34" xfId="0" applyFont="1" applyFill="1" applyBorder="1" applyAlignment="1">
      <alignment horizontal="center" vertical="center" textRotation="90" wrapText="1"/>
    </xf>
    <xf numFmtId="0" fontId="2" fillId="18" borderId="34" xfId="0" applyFont="1" applyFill="1" applyBorder="1" applyAlignment="1">
      <alignment horizontal="center" vertical="center" textRotation="90" wrapText="1"/>
    </xf>
    <xf numFmtId="0" fontId="2" fillId="4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16" borderId="12" xfId="0" applyFont="1" applyFill="1" applyBorder="1" applyAlignment="1">
      <alignment horizontal="center" vertical="center"/>
    </xf>
    <xf numFmtId="0" fontId="2" fillId="17" borderId="12" xfId="0" applyFont="1" applyFill="1" applyBorder="1" applyAlignment="1">
      <alignment horizontal="center" vertical="center"/>
    </xf>
    <xf numFmtId="0" fontId="2" fillId="18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17" borderId="1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2" fillId="17" borderId="12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 textRotation="90"/>
    </xf>
    <xf numFmtId="0" fontId="2" fillId="22" borderId="1" xfId="0" applyFont="1" applyFill="1" applyBorder="1" applyAlignment="1">
      <alignment horizontal="center" vertical="center" textRotation="90"/>
    </xf>
    <xf numFmtId="0" fontId="2" fillId="21" borderId="12" xfId="0" applyFont="1" applyFill="1" applyBorder="1" applyAlignment="1">
      <alignment vertical="center"/>
    </xf>
    <xf numFmtId="0" fontId="2" fillId="22" borderId="12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2" fillId="23" borderId="34" xfId="0" applyFont="1" applyFill="1" applyBorder="1" applyAlignment="1">
      <alignment horizontal="center" vertical="center" textRotation="90" wrapText="1"/>
    </xf>
    <xf numFmtId="0" fontId="2" fillId="24" borderId="34" xfId="0" applyFont="1" applyFill="1" applyBorder="1" applyAlignment="1">
      <alignment horizontal="center" vertical="center" textRotation="90" wrapText="1"/>
    </xf>
    <xf numFmtId="0" fontId="2" fillId="25" borderId="34" xfId="0" applyFont="1" applyFill="1" applyBorder="1" applyAlignment="1">
      <alignment horizontal="center" vertical="center" textRotation="90" wrapText="1"/>
    </xf>
    <xf numFmtId="0" fontId="2" fillId="26" borderId="34" xfId="0" applyFont="1" applyFill="1" applyBorder="1" applyAlignment="1">
      <alignment horizontal="center" vertical="center" textRotation="90" wrapText="1"/>
    </xf>
    <xf numFmtId="0" fontId="2" fillId="23" borderId="12" xfId="0" applyFont="1" applyFill="1" applyBorder="1" applyAlignment="1">
      <alignment vertical="center"/>
    </xf>
    <xf numFmtId="0" fontId="2" fillId="24" borderId="12" xfId="0" applyFont="1" applyFill="1" applyBorder="1" applyAlignment="1">
      <alignment vertical="center"/>
    </xf>
    <xf numFmtId="0" fontId="2" fillId="18" borderId="12" xfId="0" applyFont="1" applyFill="1" applyBorder="1" applyAlignment="1">
      <alignment vertical="center"/>
    </xf>
    <xf numFmtId="0" fontId="2" fillId="25" borderId="12" xfId="0" applyFont="1" applyFill="1" applyBorder="1" applyAlignment="1">
      <alignment vertical="center"/>
    </xf>
    <xf numFmtId="0" fontId="2" fillId="26" borderId="12" xfId="0" applyFont="1" applyFill="1" applyBorder="1" applyAlignment="1">
      <alignment vertical="center"/>
    </xf>
    <xf numFmtId="0" fontId="2" fillId="21" borderId="34" xfId="0" applyFont="1" applyFill="1" applyBorder="1" applyAlignment="1">
      <alignment horizontal="center" vertical="center" textRotation="90" wrapText="1"/>
    </xf>
    <xf numFmtId="0" fontId="2" fillId="23" borderId="40" xfId="0" applyFont="1" applyFill="1" applyBorder="1" applyAlignment="1">
      <alignment horizontal="center" vertical="center" wrapText="1"/>
    </xf>
    <xf numFmtId="0" fontId="4" fillId="0" borderId="41" xfId="0" applyFont="1" applyBorder="1"/>
    <xf numFmtId="0" fontId="4" fillId="0" borderId="42" xfId="0" applyFont="1" applyBorder="1"/>
    <xf numFmtId="0" fontId="2" fillId="0" borderId="3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4" fillId="0" borderId="45" xfId="0" applyFont="1" applyBorder="1"/>
    <xf numFmtId="0" fontId="4" fillId="0" borderId="46" xfId="0" applyFont="1" applyBorder="1"/>
    <xf numFmtId="0" fontId="2" fillId="0" borderId="44" xfId="0" applyFont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0" fontId="4" fillId="0" borderId="38" xfId="0" applyFont="1" applyBorder="1"/>
    <xf numFmtId="0" fontId="4" fillId="0" borderId="39" xfId="0" applyFont="1" applyBorder="1"/>
    <xf numFmtId="0" fontId="1" fillId="2" borderId="0" xfId="0" applyFont="1" applyFill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2" fillId="27" borderId="34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7"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theme="0"/>
      </font>
      <fill>
        <patternFill patternType="solid">
          <fgColor rgb="FF0000FF"/>
          <bgColor rgb="FF0000FF"/>
        </patternFill>
      </fill>
    </dxf>
    <dxf>
      <font>
        <b/>
        <color rgb="FF0000FF"/>
      </font>
      <fill>
        <patternFill patternType="solid">
          <fgColor rgb="FFFFFF00"/>
          <bgColor rgb="FFFFFF00"/>
        </patternFill>
      </fill>
    </dxf>
    <dxf>
      <font>
        <b/>
        <color rgb="FF0000FF"/>
      </font>
      <fill>
        <patternFill patternType="solid">
          <fgColor rgb="FFFFFF00"/>
          <bgColor rgb="FFFFFF00"/>
        </patternFill>
      </fill>
    </dxf>
    <dxf>
      <font>
        <b/>
        <color rgb="FF0000FF"/>
      </font>
      <fill>
        <patternFill patternType="solid">
          <fgColor rgb="FFFFFF00"/>
          <bgColor rgb="FFFFFF00"/>
        </patternFill>
      </fill>
    </dxf>
    <dxf>
      <font>
        <b/>
        <color rgb="FF0000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9525</xdr:rowOff>
    </xdr:from>
    <xdr:ext cx="6972300" cy="8382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7010400" cy="1381125"/>
    <xdr:pic>
      <xdr:nvPicPr>
        <xdr:cNvPr id="4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010400" cy="138112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10150" cy="1000125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010150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33</xdr:row>
      <xdr:rowOff>0</xdr:rowOff>
    </xdr:from>
    <xdr:ext cx="866775" cy="104775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7439024" cy="1152525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7439024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134</xdr:row>
      <xdr:rowOff>0</xdr:rowOff>
    </xdr:from>
    <xdr:ext cx="1847850" cy="219075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49200" cy="1152524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649200" cy="115252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73</xdr:row>
      <xdr:rowOff>0</xdr:rowOff>
    </xdr:from>
    <xdr:ext cx="1181100" cy="142875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3305175</xdr:colOff>
      <xdr:row>17</xdr:row>
      <xdr:rowOff>133350</xdr:rowOff>
    </xdr:from>
    <xdr:ext cx="247650" cy="400050"/>
    <xdr:sp macro="" textlink="">
      <xdr:nvSpPr>
        <xdr:cNvPr id="3" name="Shape 3"/>
        <xdr:cNvSpPr/>
      </xdr:nvSpPr>
      <xdr:spPr>
        <a:xfrm>
          <a:off x="5226938" y="3584738"/>
          <a:ext cx="2381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6</xdr:col>
      <xdr:colOff>276225</xdr:colOff>
      <xdr:row>17</xdr:row>
      <xdr:rowOff>180975</xdr:rowOff>
    </xdr:from>
    <xdr:ext cx="247650" cy="466725"/>
    <xdr:sp macro="" textlink="">
      <xdr:nvSpPr>
        <xdr:cNvPr id="4" name="Shape 4"/>
        <xdr:cNvSpPr/>
      </xdr:nvSpPr>
      <xdr:spPr>
        <a:xfrm>
          <a:off x="5226938" y="3551400"/>
          <a:ext cx="2381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2000"/>
            <a:buFont typeface="Arial"/>
            <a:buNone/>
          </a:pPr>
          <a:endParaRPr sz="20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0</xdr:col>
      <xdr:colOff>3305175</xdr:colOff>
      <xdr:row>17</xdr:row>
      <xdr:rowOff>133350</xdr:rowOff>
    </xdr:from>
    <xdr:ext cx="247650" cy="400050"/>
    <xdr:sp macro="" textlink="">
      <xdr:nvSpPr>
        <xdr:cNvPr id="2" name="Shape 3"/>
        <xdr:cNvSpPr/>
      </xdr:nvSpPr>
      <xdr:spPr>
        <a:xfrm>
          <a:off x="5226938" y="3584738"/>
          <a:ext cx="2381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6</xdr:col>
      <xdr:colOff>276225</xdr:colOff>
      <xdr:row>17</xdr:row>
      <xdr:rowOff>180975</xdr:rowOff>
    </xdr:from>
    <xdr:ext cx="247650" cy="466725"/>
    <xdr:sp macro="" textlink="">
      <xdr:nvSpPr>
        <xdr:cNvPr id="5" name="Shape 4"/>
        <xdr:cNvSpPr/>
      </xdr:nvSpPr>
      <xdr:spPr>
        <a:xfrm>
          <a:off x="5226938" y="3551400"/>
          <a:ext cx="2381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2000"/>
            <a:buFont typeface="Arial"/>
            <a:buNone/>
          </a:pPr>
          <a:endParaRPr sz="20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6</xdr:col>
      <xdr:colOff>285750</xdr:colOff>
      <xdr:row>17</xdr:row>
      <xdr:rowOff>190500</xdr:rowOff>
    </xdr:from>
    <xdr:ext cx="238125" cy="457200"/>
    <xdr:sp macro="" textlink="">
      <xdr:nvSpPr>
        <xdr:cNvPr id="6" name="Shape 6"/>
        <xdr:cNvSpPr/>
      </xdr:nvSpPr>
      <xdr:spPr>
        <a:xfrm>
          <a:off x="5231700" y="3556163"/>
          <a:ext cx="228600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2000"/>
            <a:buFont typeface="Arial"/>
            <a:buNone/>
          </a:pPr>
          <a:endParaRPr sz="20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0</xdr:col>
      <xdr:colOff>133350</xdr:colOff>
      <xdr:row>16</xdr:row>
      <xdr:rowOff>133350</xdr:rowOff>
    </xdr:from>
    <xdr:ext cx="6972300" cy="838200"/>
    <xdr:pic>
      <xdr:nvPicPr>
        <xdr:cNvPr id="7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7191375" cy="942975"/>
    <xdr:pic>
      <xdr:nvPicPr>
        <xdr:cNvPr id="8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191375" cy="942975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3305175</xdr:colOff>
      <xdr:row>21</xdr:row>
      <xdr:rowOff>133350</xdr:rowOff>
    </xdr:from>
    <xdr:ext cx="247650" cy="400050"/>
    <xdr:sp macro="" textlink="">
      <xdr:nvSpPr>
        <xdr:cNvPr id="3" name="Shape 3"/>
        <xdr:cNvSpPr/>
      </xdr:nvSpPr>
      <xdr:spPr>
        <a:xfrm>
          <a:off x="5226938" y="3584738"/>
          <a:ext cx="2381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6</xdr:col>
      <xdr:colOff>276225</xdr:colOff>
      <xdr:row>21</xdr:row>
      <xdr:rowOff>180975</xdr:rowOff>
    </xdr:from>
    <xdr:ext cx="247650" cy="466725"/>
    <xdr:sp macro="" textlink="">
      <xdr:nvSpPr>
        <xdr:cNvPr id="4" name="Shape 4"/>
        <xdr:cNvSpPr/>
      </xdr:nvSpPr>
      <xdr:spPr>
        <a:xfrm>
          <a:off x="5226938" y="3551400"/>
          <a:ext cx="2381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2000"/>
            <a:buFont typeface="Arial"/>
            <a:buNone/>
          </a:pPr>
          <a:endParaRPr sz="20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0</xdr:col>
      <xdr:colOff>3305175</xdr:colOff>
      <xdr:row>21</xdr:row>
      <xdr:rowOff>133350</xdr:rowOff>
    </xdr:from>
    <xdr:ext cx="247650" cy="400050"/>
    <xdr:sp macro="" textlink="">
      <xdr:nvSpPr>
        <xdr:cNvPr id="2" name="Shape 3"/>
        <xdr:cNvSpPr/>
      </xdr:nvSpPr>
      <xdr:spPr>
        <a:xfrm>
          <a:off x="5226938" y="3584738"/>
          <a:ext cx="2381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6</xdr:col>
      <xdr:colOff>276225</xdr:colOff>
      <xdr:row>21</xdr:row>
      <xdr:rowOff>180975</xdr:rowOff>
    </xdr:from>
    <xdr:ext cx="247650" cy="466725"/>
    <xdr:sp macro="" textlink="">
      <xdr:nvSpPr>
        <xdr:cNvPr id="5" name="Shape 4"/>
        <xdr:cNvSpPr/>
      </xdr:nvSpPr>
      <xdr:spPr>
        <a:xfrm>
          <a:off x="5226938" y="3551400"/>
          <a:ext cx="2381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2000"/>
            <a:buFont typeface="Arial"/>
            <a:buNone/>
          </a:pPr>
          <a:endParaRPr sz="20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6</xdr:col>
      <xdr:colOff>285750</xdr:colOff>
      <xdr:row>21</xdr:row>
      <xdr:rowOff>190500</xdr:rowOff>
    </xdr:from>
    <xdr:ext cx="238125" cy="457200"/>
    <xdr:sp macro="" textlink="">
      <xdr:nvSpPr>
        <xdr:cNvPr id="6" name="Shape 6"/>
        <xdr:cNvSpPr/>
      </xdr:nvSpPr>
      <xdr:spPr>
        <a:xfrm>
          <a:off x="5231700" y="3556163"/>
          <a:ext cx="228600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2000"/>
            <a:buFont typeface="Arial"/>
            <a:buNone/>
          </a:pPr>
          <a:endParaRPr sz="20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0</xdr:col>
      <xdr:colOff>133350</xdr:colOff>
      <xdr:row>20</xdr:row>
      <xdr:rowOff>133350</xdr:rowOff>
    </xdr:from>
    <xdr:ext cx="6972300" cy="838200"/>
    <xdr:pic>
      <xdr:nvPicPr>
        <xdr:cNvPr id="7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361950</xdr:colOff>
      <xdr:row>0</xdr:row>
      <xdr:rowOff>0</xdr:rowOff>
    </xdr:from>
    <xdr:ext cx="6877050" cy="990600"/>
    <xdr:pic>
      <xdr:nvPicPr>
        <xdr:cNvPr id="8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950" y="0"/>
          <a:ext cx="6877050" cy="990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3305175</xdr:colOff>
      <xdr:row>45</xdr:row>
      <xdr:rowOff>133350</xdr:rowOff>
    </xdr:from>
    <xdr:ext cx="247650" cy="400050"/>
    <xdr:sp macro="" textlink="">
      <xdr:nvSpPr>
        <xdr:cNvPr id="3" name="Shape 3"/>
        <xdr:cNvSpPr/>
      </xdr:nvSpPr>
      <xdr:spPr>
        <a:xfrm>
          <a:off x="5226938" y="3584738"/>
          <a:ext cx="2381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6</xdr:col>
      <xdr:colOff>276225</xdr:colOff>
      <xdr:row>45</xdr:row>
      <xdr:rowOff>180975</xdr:rowOff>
    </xdr:from>
    <xdr:ext cx="247650" cy="466725"/>
    <xdr:sp macro="" textlink="">
      <xdr:nvSpPr>
        <xdr:cNvPr id="4" name="Shape 4"/>
        <xdr:cNvSpPr/>
      </xdr:nvSpPr>
      <xdr:spPr>
        <a:xfrm>
          <a:off x="5226938" y="3551400"/>
          <a:ext cx="2381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2000"/>
            <a:buFont typeface="Arial"/>
            <a:buNone/>
          </a:pPr>
          <a:endParaRPr sz="20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0</xdr:col>
      <xdr:colOff>3305175</xdr:colOff>
      <xdr:row>45</xdr:row>
      <xdr:rowOff>133350</xdr:rowOff>
    </xdr:from>
    <xdr:ext cx="247650" cy="400050"/>
    <xdr:sp macro="" textlink="">
      <xdr:nvSpPr>
        <xdr:cNvPr id="2" name="Shape 3"/>
        <xdr:cNvSpPr/>
      </xdr:nvSpPr>
      <xdr:spPr>
        <a:xfrm>
          <a:off x="5226938" y="3584738"/>
          <a:ext cx="238125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6</xdr:col>
      <xdr:colOff>276225</xdr:colOff>
      <xdr:row>45</xdr:row>
      <xdr:rowOff>180975</xdr:rowOff>
    </xdr:from>
    <xdr:ext cx="247650" cy="466725"/>
    <xdr:sp macro="" textlink="">
      <xdr:nvSpPr>
        <xdr:cNvPr id="5" name="Shape 4"/>
        <xdr:cNvSpPr/>
      </xdr:nvSpPr>
      <xdr:spPr>
        <a:xfrm>
          <a:off x="5226938" y="3551400"/>
          <a:ext cx="2381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2000"/>
            <a:buFont typeface="Arial"/>
            <a:buNone/>
          </a:pPr>
          <a:endParaRPr sz="20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0</xdr:col>
      <xdr:colOff>3314700</xdr:colOff>
      <xdr:row>45</xdr:row>
      <xdr:rowOff>142875</xdr:rowOff>
    </xdr:from>
    <xdr:ext cx="238125" cy="390525"/>
    <xdr:sp macro="" textlink="">
      <xdr:nvSpPr>
        <xdr:cNvPr id="6" name="Shape 5"/>
        <xdr:cNvSpPr/>
      </xdr:nvSpPr>
      <xdr:spPr>
        <a:xfrm>
          <a:off x="5231700" y="3589500"/>
          <a:ext cx="228600" cy="381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6</xdr:col>
      <xdr:colOff>285750</xdr:colOff>
      <xdr:row>45</xdr:row>
      <xdr:rowOff>190500</xdr:rowOff>
    </xdr:from>
    <xdr:ext cx="238125" cy="457200"/>
    <xdr:sp macro="" textlink="">
      <xdr:nvSpPr>
        <xdr:cNvPr id="7" name="Shape 6"/>
        <xdr:cNvSpPr/>
      </xdr:nvSpPr>
      <xdr:spPr>
        <a:xfrm>
          <a:off x="5231700" y="3556163"/>
          <a:ext cx="228600" cy="4476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2000"/>
            <a:buFont typeface="Arial"/>
            <a:buNone/>
          </a:pPr>
          <a:endParaRPr sz="2000" b="1" cap="none">
            <a:solidFill>
              <a:srgbClr val="E5B8B7"/>
            </a:solidFill>
          </a:endParaRPr>
        </a:p>
      </xdr:txBody>
    </xdr:sp>
    <xdr:clientData fLocksWithSheet="0"/>
  </xdr:oneCellAnchor>
  <xdr:oneCellAnchor>
    <xdr:from>
      <xdr:col>0</xdr:col>
      <xdr:colOff>0</xdr:colOff>
      <xdr:row>55</xdr:row>
      <xdr:rowOff>9525</xdr:rowOff>
    </xdr:from>
    <xdr:ext cx="5953125" cy="714375"/>
    <xdr:pic>
      <xdr:nvPicPr>
        <xdr:cNvPr id="8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972174" cy="1209675"/>
    <xdr:pic>
      <xdr:nvPicPr>
        <xdr:cNvPr id="9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5972174" cy="12096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9525</xdr:rowOff>
    </xdr:from>
    <xdr:ext cx="4981575" cy="6000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010150" cy="962024"/>
    <xdr:pic>
      <xdr:nvPicPr>
        <xdr:cNvPr id="3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5010150" cy="962024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86</xdr:row>
      <xdr:rowOff>219075</xdr:rowOff>
    </xdr:from>
    <xdr:ext cx="6362700" cy="77152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6553200" cy="1266824"/>
    <xdr:pic>
      <xdr:nvPicPr>
        <xdr:cNvPr id="3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553200" cy="126682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75</xdr:row>
      <xdr:rowOff>0</xdr:rowOff>
    </xdr:from>
    <xdr:ext cx="809625" cy="152400"/>
    <xdr:pic>
      <xdr:nvPicPr>
        <xdr:cNvPr id="4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43700" cy="1190624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43700" cy="119062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83</xdr:row>
      <xdr:rowOff>0</xdr:rowOff>
    </xdr:from>
    <xdr:ext cx="809625" cy="95250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29300" cy="106680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829300" cy="1066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</xdr:row>
      <xdr:rowOff>0</xdr:rowOff>
    </xdr:from>
    <xdr:ext cx="895350" cy="104775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34174" cy="112395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34174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1333500" cy="152400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391400" cy="1019174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91400" cy="101917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1200150" cy="142875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58075" cy="108585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458075" cy="1085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1200150" cy="142875"/>
    <xdr:pic>
      <xdr:nvPicPr>
        <xdr:cNvPr id="3" name="image1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7"/>
  <sheetViews>
    <sheetView workbookViewId="0">
      <selection activeCell="F4" sqref="F4"/>
    </sheetView>
  </sheetViews>
  <sheetFormatPr baseColWidth="10" defaultColWidth="14.42578125" defaultRowHeight="15" customHeight="1"/>
  <cols>
    <col min="1" max="1" width="30.140625" customWidth="1"/>
    <col min="2" max="2" width="75" style="153" customWidth="1"/>
  </cols>
  <sheetData>
    <row r="1" spans="1:2" ht="111" customHeight="1">
      <c r="A1" s="154" t="s">
        <v>0</v>
      </c>
      <c r="B1" s="155"/>
    </row>
    <row r="2" spans="1:2">
      <c r="A2" s="156" t="s">
        <v>1</v>
      </c>
      <c r="B2" s="155"/>
    </row>
    <row r="3" spans="1:2" ht="45">
      <c r="A3" s="1" t="s">
        <v>2</v>
      </c>
      <c r="B3" s="152" t="s">
        <v>3</v>
      </c>
    </row>
    <row r="4" spans="1:2" ht="75">
      <c r="A4" s="1" t="s">
        <v>4</v>
      </c>
      <c r="B4" s="152" t="s">
        <v>5</v>
      </c>
    </row>
    <row r="5" spans="1:2" ht="75">
      <c r="A5" s="1" t="s">
        <v>6</v>
      </c>
      <c r="B5" s="152" t="s">
        <v>7</v>
      </c>
    </row>
    <row r="6" spans="1:2" ht="75">
      <c r="A6" s="1" t="s">
        <v>8</v>
      </c>
      <c r="B6" s="152" t="s">
        <v>7</v>
      </c>
    </row>
    <row r="7" spans="1:2">
      <c r="A7" s="1" t="s">
        <v>9</v>
      </c>
      <c r="B7" s="152" t="s">
        <v>10</v>
      </c>
    </row>
    <row r="8" spans="1:2" ht="75">
      <c r="A8" s="1" t="s">
        <v>11</v>
      </c>
      <c r="B8" s="152" t="s">
        <v>12</v>
      </c>
    </row>
    <row r="9" spans="1:2" ht="45">
      <c r="A9" s="1" t="s">
        <v>13</v>
      </c>
      <c r="B9" s="152" t="s">
        <v>14</v>
      </c>
    </row>
    <row r="10" spans="1:2" ht="30">
      <c r="A10" s="1" t="s">
        <v>15</v>
      </c>
      <c r="B10" s="152" t="s">
        <v>16</v>
      </c>
    </row>
    <row r="11" spans="1:2" ht="45">
      <c r="A11" s="1" t="s">
        <v>17</v>
      </c>
      <c r="B11" s="152" t="s">
        <v>18</v>
      </c>
    </row>
    <row r="12" spans="1:2" ht="30">
      <c r="A12" s="1" t="s">
        <v>17</v>
      </c>
      <c r="B12" s="152" t="s">
        <v>19</v>
      </c>
    </row>
    <row r="13" spans="1:2" ht="60">
      <c r="A13" s="1" t="s">
        <v>17</v>
      </c>
      <c r="B13" s="152" t="s">
        <v>20</v>
      </c>
    </row>
    <row r="14" spans="1:2" ht="30">
      <c r="A14" s="1" t="s">
        <v>21</v>
      </c>
      <c r="B14" s="152" t="s">
        <v>22</v>
      </c>
    </row>
    <row r="15" spans="1:2" ht="60">
      <c r="A15" s="1" t="s">
        <v>23</v>
      </c>
      <c r="B15" s="152" t="s">
        <v>24</v>
      </c>
    </row>
    <row r="16" spans="1:2" ht="105">
      <c r="A16" s="1" t="s">
        <v>25</v>
      </c>
      <c r="B16" s="152" t="s">
        <v>26</v>
      </c>
    </row>
    <row r="17" spans="1:2" ht="68.25" customHeight="1">
      <c r="A17" s="1"/>
      <c r="B17" s="152"/>
    </row>
  </sheetData>
  <sheetProtection algorithmName="SHA-512" hashValue="wVioOMIQD6V932AXsAH7c/pbqz+cmiLdoI92+zs4je6Plo9Ktjp29mkAHVYALEc9Q3MO8m86iRM6+NfecuxzBw==" saltValue="bd4TxhRRhrfTvrsC9ma7MQ==" spinCount="100000" sheet="1" objects="1" scenarios="1"/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4"/>
  <sheetViews>
    <sheetView workbookViewId="0">
      <selection sqref="A1:K1"/>
    </sheetView>
  </sheetViews>
  <sheetFormatPr baseColWidth="10" defaultColWidth="14.42578125" defaultRowHeight="15" customHeight="1"/>
  <cols>
    <col min="1" max="1" width="13" customWidth="1"/>
    <col min="2" max="10" width="6.140625" customWidth="1"/>
    <col min="11" max="11" width="7.28515625" customWidth="1"/>
  </cols>
  <sheetData>
    <row r="1" spans="1:11" ht="84" customHeight="1">
      <c r="A1" s="238"/>
      <c r="B1" s="226"/>
      <c r="C1" s="226"/>
      <c r="D1" s="226"/>
      <c r="E1" s="226"/>
      <c r="F1" s="226"/>
      <c r="G1" s="226"/>
      <c r="H1" s="226"/>
      <c r="I1" s="226"/>
      <c r="J1" s="226"/>
      <c r="K1" s="232"/>
    </row>
    <row r="2" spans="1:11">
      <c r="A2" s="225" t="s">
        <v>285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1">
      <c r="A3" s="230" t="s">
        <v>156</v>
      </c>
      <c r="B3" s="228" t="s">
        <v>158</v>
      </c>
      <c r="C3" s="193"/>
      <c r="D3" s="193"/>
      <c r="E3" s="193"/>
      <c r="F3" s="193"/>
      <c r="G3" s="193"/>
      <c r="H3" s="188"/>
      <c r="I3" s="191" t="s">
        <v>159</v>
      </c>
      <c r="J3" s="191" t="s">
        <v>160</v>
      </c>
      <c r="K3" s="233" t="s">
        <v>161</v>
      </c>
    </row>
    <row r="4" spans="1:11">
      <c r="A4" s="231"/>
      <c r="B4" s="128">
        <v>1</v>
      </c>
      <c r="C4" s="128">
        <v>2</v>
      </c>
      <c r="D4" s="128">
        <v>3</v>
      </c>
      <c r="E4" s="128">
        <v>4</v>
      </c>
      <c r="F4" s="128">
        <v>5</v>
      </c>
      <c r="G4" s="128">
        <v>6</v>
      </c>
      <c r="H4" s="128">
        <v>7</v>
      </c>
      <c r="I4" s="232"/>
      <c r="J4" s="232"/>
      <c r="K4" s="227"/>
    </row>
    <row r="5" spans="1:11">
      <c r="A5" s="137" t="s">
        <v>37</v>
      </c>
      <c r="B5" s="133"/>
      <c r="C5" s="134">
        <v>0</v>
      </c>
      <c r="D5" s="131">
        <v>0</v>
      </c>
      <c r="E5" s="132"/>
      <c r="F5" s="131">
        <v>0</v>
      </c>
      <c r="G5" s="131">
        <v>1</v>
      </c>
      <c r="H5" s="131">
        <v>3</v>
      </c>
      <c r="I5" s="133">
        <f t="shared" ref="I5:I7" si="0">B5+C5+D5+E5+F5+G5+H5</f>
        <v>4</v>
      </c>
      <c r="J5" s="131">
        <v>5</v>
      </c>
      <c r="K5" s="141">
        <f t="shared" ref="K5:K7" si="1">I5/J5</f>
        <v>0.8</v>
      </c>
    </row>
    <row r="6" spans="1:11">
      <c r="A6" s="137" t="s">
        <v>38</v>
      </c>
      <c r="B6" s="134">
        <v>0</v>
      </c>
      <c r="C6" s="133"/>
      <c r="D6" s="134">
        <v>3</v>
      </c>
      <c r="E6" s="134">
        <v>1</v>
      </c>
      <c r="F6" s="133"/>
      <c r="G6" s="134">
        <v>9</v>
      </c>
      <c r="H6" s="134">
        <v>5</v>
      </c>
      <c r="I6" s="133">
        <f t="shared" si="0"/>
        <v>18</v>
      </c>
      <c r="J6" s="134">
        <v>5</v>
      </c>
      <c r="K6" s="135">
        <f t="shared" si="1"/>
        <v>3.6</v>
      </c>
    </row>
    <row r="7" spans="1:11">
      <c r="A7" s="137" t="s">
        <v>42</v>
      </c>
      <c r="B7" s="134">
        <v>8</v>
      </c>
      <c r="C7" s="134">
        <v>13</v>
      </c>
      <c r="D7" s="133"/>
      <c r="E7" s="134">
        <v>8</v>
      </c>
      <c r="F7" s="134">
        <v>12</v>
      </c>
      <c r="G7" s="133"/>
      <c r="H7" s="133"/>
      <c r="I7" s="133">
        <f t="shared" si="0"/>
        <v>41</v>
      </c>
      <c r="J7" s="134">
        <v>4</v>
      </c>
      <c r="K7" s="135">
        <f t="shared" si="1"/>
        <v>10.25</v>
      </c>
    </row>
    <row r="8" spans="1:11">
      <c r="A8" s="225" t="s">
        <v>286</v>
      </c>
      <c r="B8" s="226"/>
      <c r="C8" s="226"/>
      <c r="D8" s="226"/>
      <c r="E8" s="226"/>
      <c r="F8" s="226"/>
      <c r="G8" s="226"/>
      <c r="H8" s="226"/>
      <c r="I8" s="226"/>
      <c r="J8" s="226"/>
      <c r="K8" s="226"/>
    </row>
    <row r="9" spans="1:11">
      <c r="A9" s="230" t="s">
        <v>287</v>
      </c>
      <c r="B9" s="228" t="s">
        <v>158</v>
      </c>
      <c r="C9" s="193"/>
      <c r="D9" s="193"/>
      <c r="E9" s="193"/>
      <c r="F9" s="193"/>
      <c r="G9" s="193"/>
      <c r="H9" s="188"/>
      <c r="I9" s="191" t="s">
        <v>159</v>
      </c>
      <c r="J9" s="191" t="s">
        <v>160</v>
      </c>
      <c r="K9" s="233" t="s">
        <v>161</v>
      </c>
    </row>
    <row r="10" spans="1:11">
      <c r="A10" s="231"/>
      <c r="B10" s="128">
        <v>1</v>
      </c>
      <c r="C10" s="128">
        <v>2</v>
      </c>
      <c r="D10" s="128">
        <v>3</v>
      </c>
      <c r="E10" s="128">
        <v>4</v>
      </c>
      <c r="F10" s="128">
        <v>5</v>
      </c>
      <c r="G10" s="128">
        <v>6</v>
      </c>
      <c r="H10" s="128">
        <v>7</v>
      </c>
      <c r="I10" s="232"/>
      <c r="J10" s="232"/>
      <c r="K10" s="227"/>
    </row>
    <row r="11" spans="1:11">
      <c r="A11" s="137" t="s">
        <v>35</v>
      </c>
      <c r="B11" s="133"/>
      <c r="C11" s="134">
        <v>0</v>
      </c>
      <c r="D11" s="131">
        <v>0</v>
      </c>
      <c r="E11" s="131">
        <v>1</v>
      </c>
      <c r="F11" s="131">
        <v>0</v>
      </c>
      <c r="G11" s="134">
        <v>0</v>
      </c>
      <c r="H11" s="132"/>
      <c r="I11" s="133">
        <f t="shared" ref="I11:I15" si="2">B11+C11+D11+E11+F11+G11+H11</f>
        <v>1</v>
      </c>
      <c r="J11" s="131">
        <v>5</v>
      </c>
      <c r="K11" s="141">
        <f t="shared" ref="K11:K15" si="3">I11/J11</f>
        <v>0.2</v>
      </c>
    </row>
    <row r="12" spans="1:11">
      <c r="A12" s="137" t="s">
        <v>37</v>
      </c>
      <c r="B12" s="134">
        <v>2</v>
      </c>
      <c r="C12" s="134">
        <v>2</v>
      </c>
      <c r="D12" s="131"/>
      <c r="E12" s="131">
        <v>2</v>
      </c>
      <c r="F12" s="131">
        <v>5</v>
      </c>
      <c r="G12" s="134">
        <v>2</v>
      </c>
      <c r="H12" s="132"/>
      <c r="I12" s="133">
        <f t="shared" si="2"/>
        <v>13</v>
      </c>
      <c r="J12" s="134">
        <v>5</v>
      </c>
      <c r="K12" s="141">
        <f t="shared" si="3"/>
        <v>2.6</v>
      </c>
    </row>
    <row r="13" spans="1:11">
      <c r="A13" s="137" t="s">
        <v>38</v>
      </c>
      <c r="B13" s="134">
        <v>2</v>
      </c>
      <c r="C13" s="134">
        <v>6</v>
      </c>
      <c r="D13" s="131">
        <v>1</v>
      </c>
      <c r="E13" s="131">
        <v>7</v>
      </c>
      <c r="F13" s="132"/>
      <c r="G13" s="131">
        <v>0</v>
      </c>
      <c r="H13" s="132"/>
      <c r="I13" s="133">
        <f t="shared" si="2"/>
        <v>16</v>
      </c>
      <c r="J13" s="131">
        <v>5</v>
      </c>
      <c r="K13" s="141">
        <f t="shared" si="3"/>
        <v>3.2</v>
      </c>
    </row>
    <row r="14" spans="1:11">
      <c r="A14" s="137" t="s">
        <v>41</v>
      </c>
      <c r="B14" s="134">
        <v>3</v>
      </c>
      <c r="C14" s="133"/>
      <c r="D14" s="134">
        <v>12</v>
      </c>
      <c r="E14" s="134">
        <v>14</v>
      </c>
      <c r="F14" s="134">
        <v>2</v>
      </c>
      <c r="G14" s="134">
        <v>12</v>
      </c>
      <c r="H14" s="133"/>
      <c r="I14" s="133">
        <f t="shared" si="2"/>
        <v>43</v>
      </c>
      <c r="J14" s="134">
        <v>5</v>
      </c>
      <c r="K14" s="141">
        <f t="shared" si="3"/>
        <v>8.6</v>
      </c>
    </row>
    <row r="15" spans="1:11">
      <c r="A15" s="137" t="s">
        <v>42</v>
      </c>
      <c r="B15" s="134">
        <v>8</v>
      </c>
      <c r="C15" s="134">
        <v>12</v>
      </c>
      <c r="D15" s="131">
        <v>11</v>
      </c>
      <c r="E15" s="132"/>
      <c r="F15" s="131">
        <v>9</v>
      </c>
      <c r="G15" s="132"/>
      <c r="H15" s="132"/>
      <c r="I15" s="133">
        <f t="shared" si="2"/>
        <v>40</v>
      </c>
      <c r="J15" s="131">
        <v>4</v>
      </c>
      <c r="K15" s="141">
        <f t="shared" si="3"/>
        <v>10</v>
      </c>
    </row>
    <row r="16" spans="1:11">
      <c r="A16" s="225" t="s">
        <v>288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7"/>
    </row>
    <row r="17" spans="1:11">
      <c r="A17" s="230" t="s">
        <v>287</v>
      </c>
      <c r="B17" s="228" t="s">
        <v>158</v>
      </c>
      <c r="C17" s="193"/>
      <c r="D17" s="193"/>
      <c r="E17" s="193"/>
      <c r="F17" s="193"/>
      <c r="G17" s="193"/>
      <c r="H17" s="188"/>
      <c r="I17" s="191" t="s">
        <v>159</v>
      </c>
      <c r="J17" s="191" t="s">
        <v>160</v>
      </c>
      <c r="K17" s="233" t="s">
        <v>161</v>
      </c>
    </row>
    <row r="18" spans="1:11">
      <c r="A18" s="231"/>
      <c r="B18" s="128">
        <v>1</v>
      </c>
      <c r="C18" s="128">
        <v>2</v>
      </c>
      <c r="D18" s="128">
        <v>3</v>
      </c>
      <c r="E18" s="128">
        <v>4</v>
      </c>
      <c r="F18" s="128">
        <v>5</v>
      </c>
      <c r="G18" s="128">
        <v>6</v>
      </c>
      <c r="H18" s="128">
        <v>7</v>
      </c>
      <c r="I18" s="232"/>
      <c r="J18" s="232"/>
      <c r="K18" s="227"/>
    </row>
    <row r="19" spans="1:11">
      <c r="A19" s="137" t="s">
        <v>35</v>
      </c>
      <c r="B19" s="134">
        <v>0</v>
      </c>
      <c r="C19" s="134">
        <v>0</v>
      </c>
      <c r="D19" s="131">
        <v>0</v>
      </c>
      <c r="E19" s="131">
        <v>0</v>
      </c>
      <c r="F19" s="131">
        <v>3</v>
      </c>
      <c r="G19" s="131">
        <v>0</v>
      </c>
      <c r="H19" s="132"/>
      <c r="I19" s="133">
        <f t="shared" ref="I19:I24" si="4">B19+C19+D19+E19+F19+G19+H19</f>
        <v>3</v>
      </c>
      <c r="J19" s="131">
        <v>6</v>
      </c>
      <c r="K19" s="141">
        <f t="shared" ref="K19:K24" si="5">I19/J19</f>
        <v>0.5</v>
      </c>
    </row>
    <row r="20" spans="1:11">
      <c r="A20" s="137" t="s">
        <v>37</v>
      </c>
      <c r="B20" s="134">
        <v>0</v>
      </c>
      <c r="C20" s="134">
        <v>2</v>
      </c>
      <c r="D20" s="131">
        <v>1</v>
      </c>
      <c r="E20" s="131">
        <v>0</v>
      </c>
      <c r="F20" s="131">
        <v>6</v>
      </c>
      <c r="G20" s="131">
        <v>1</v>
      </c>
      <c r="H20" s="132"/>
      <c r="I20" s="133">
        <f t="shared" si="4"/>
        <v>10</v>
      </c>
      <c r="J20" s="131">
        <v>6</v>
      </c>
      <c r="K20" s="141">
        <f t="shared" si="5"/>
        <v>1.6666666666666667</v>
      </c>
    </row>
    <row r="21" spans="1:11">
      <c r="A21" s="137" t="s">
        <v>38</v>
      </c>
      <c r="B21" s="134">
        <v>3</v>
      </c>
      <c r="C21" s="134">
        <v>10</v>
      </c>
      <c r="D21" s="131">
        <v>1</v>
      </c>
      <c r="E21" s="131">
        <v>12</v>
      </c>
      <c r="F21" s="131">
        <v>0</v>
      </c>
      <c r="G21" s="131">
        <v>1</v>
      </c>
      <c r="H21" s="132"/>
      <c r="I21" s="133">
        <f t="shared" si="4"/>
        <v>27</v>
      </c>
      <c r="J21" s="131">
        <v>6</v>
      </c>
      <c r="K21" s="141">
        <f t="shared" si="5"/>
        <v>4.5</v>
      </c>
    </row>
    <row r="22" spans="1:11">
      <c r="A22" s="137" t="s">
        <v>39</v>
      </c>
      <c r="B22" s="134">
        <v>7</v>
      </c>
      <c r="C22" s="134">
        <v>1</v>
      </c>
      <c r="D22" s="134">
        <v>9</v>
      </c>
      <c r="E22" s="134">
        <v>11</v>
      </c>
      <c r="F22" s="134">
        <v>1</v>
      </c>
      <c r="G22" s="134">
        <v>3</v>
      </c>
      <c r="H22" s="133"/>
      <c r="I22" s="133">
        <f t="shared" si="4"/>
        <v>32</v>
      </c>
      <c r="J22" s="134">
        <v>6</v>
      </c>
      <c r="K22" s="135">
        <f t="shared" si="5"/>
        <v>5.333333333333333</v>
      </c>
    </row>
    <row r="23" spans="1:11">
      <c r="A23" s="137" t="s">
        <v>41</v>
      </c>
      <c r="B23" s="134">
        <v>13</v>
      </c>
      <c r="C23" s="134">
        <v>12</v>
      </c>
      <c r="D23" s="131">
        <v>9</v>
      </c>
      <c r="E23" s="131">
        <v>3</v>
      </c>
      <c r="F23" s="131">
        <v>6</v>
      </c>
      <c r="G23" s="131">
        <v>4</v>
      </c>
      <c r="H23" s="132"/>
      <c r="I23" s="133">
        <f t="shared" si="4"/>
        <v>47</v>
      </c>
      <c r="J23" s="131">
        <v>6</v>
      </c>
      <c r="K23" s="141">
        <f t="shared" si="5"/>
        <v>7.833333333333333</v>
      </c>
    </row>
    <row r="24" spans="1:11">
      <c r="A24" s="137" t="s">
        <v>42</v>
      </c>
      <c r="B24" s="134">
        <v>9</v>
      </c>
      <c r="C24" s="134">
        <v>11</v>
      </c>
      <c r="D24" s="134">
        <v>15</v>
      </c>
      <c r="E24" s="134">
        <v>9</v>
      </c>
      <c r="F24" s="134">
        <v>11</v>
      </c>
      <c r="G24" s="134">
        <v>3</v>
      </c>
      <c r="H24" s="133"/>
      <c r="I24" s="133">
        <f t="shared" si="4"/>
        <v>58</v>
      </c>
      <c r="J24" s="134">
        <v>6</v>
      </c>
      <c r="K24" s="135">
        <f t="shared" si="5"/>
        <v>9.6666666666666661</v>
      </c>
    </row>
    <row r="25" spans="1:11">
      <c r="A25" s="225" t="s">
        <v>289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7"/>
    </row>
    <row r="26" spans="1:11">
      <c r="A26" s="230" t="s">
        <v>287</v>
      </c>
      <c r="B26" s="228" t="s">
        <v>158</v>
      </c>
      <c r="C26" s="193"/>
      <c r="D26" s="193"/>
      <c r="E26" s="193"/>
      <c r="F26" s="193"/>
      <c r="G26" s="193"/>
      <c r="H26" s="188"/>
      <c r="I26" s="191" t="s">
        <v>159</v>
      </c>
      <c r="J26" s="191" t="s">
        <v>160</v>
      </c>
      <c r="K26" s="233" t="s">
        <v>161</v>
      </c>
    </row>
    <row r="27" spans="1:11">
      <c r="A27" s="231"/>
      <c r="B27" s="128">
        <v>1</v>
      </c>
      <c r="C27" s="128">
        <v>2</v>
      </c>
      <c r="D27" s="128">
        <v>3</v>
      </c>
      <c r="E27" s="128">
        <v>4</v>
      </c>
      <c r="F27" s="128">
        <v>5</v>
      </c>
      <c r="G27" s="128">
        <v>6</v>
      </c>
      <c r="H27" s="128">
        <v>7</v>
      </c>
      <c r="I27" s="232"/>
      <c r="J27" s="232"/>
      <c r="K27" s="227"/>
    </row>
    <row r="28" spans="1:11">
      <c r="A28" s="137" t="s">
        <v>35</v>
      </c>
      <c r="B28" s="134">
        <v>0</v>
      </c>
      <c r="C28" s="134">
        <v>3</v>
      </c>
      <c r="D28" s="131">
        <v>1</v>
      </c>
      <c r="E28" s="131">
        <v>2</v>
      </c>
      <c r="F28" s="131">
        <v>2</v>
      </c>
      <c r="G28" s="134">
        <v>2</v>
      </c>
      <c r="H28" s="132"/>
      <c r="I28" s="133">
        <f t="shared" ref="I28:I33" si="6">B28+C28+D28+E28+F28+G28+H28</f>
        <v>10</v>
      </c>
      <c r="J28" s="131">
        <v>6</v>
      </c>
      <c r="K28" s="141">
        <f t="shared" ref="K28:K33" si="7">I28/J28</f>
        <v>1.6666666666666667</v>
      </c>
    </row>
    <row r="29" spans="1:11">
      <c r="A29" s="137" t="s">
        <v>37</v>
      </c>
      <c r="B29" s="134">
        <v>2</v>
      </c>
      <c r="C29" s="134">
        <v>5</v>
      </c>
      <c r="D29" s="131">
        <v>1</v>
      </c>
      <c r="E29" s="131">
        <v>1</v>
      </c>
      <c r="F29" s="131">
        <v>3</v>
      </c>
      <c r="G29" s="134">
        <v>3</v>
      </c>
      <c r="H29" s="132"/>
      <c r="I29" s="133">
        <f t="shared" si="6"/>
        <v>15</v>
      </c>
      <c r="J29" s="131">
        <v>6</v>
      </c>
      <c r="K29" s="141">
        <f t="shared" si="7"/>
        <v>2.5</v>
      </c>
    </row>
    <row r="30" spans="1:11">
      <c r="A30" s="137" t="s">
        <v>38</v>
      </c>
      <c r="B30" s="134">
        <v>1</v>
      </c>
      <c r="C30" s="134">
        <v>5</v>
      </c>
      <c r="D30" s="131">
        <v>3</v>
      </c>
      <c r="E30" s="131">
        <v>3</v>
      </c>
      <c r="F30" s="131">
        <v>2</v>
      </c>
      <c r="G30" s="131">
        <v>3</v>
      </c>
      <c r="H30" s="132"/>
      <c r="I30" s="133">
        <f t="shared" si="6"/>
        <v>17</v>
      </c>
      <c r="J30" s="131">
        <v>6</v>
      </c>
      <c r="K30" s="141">
        <f t="shared" si="7"/>
        <v>2.8333333333333335</v>
      </c>
    </row>
    <row r="31" spans="1:11">
      <c r="A31" s="137" t="s">
        <v>39</v>
      </c>
      <c r="B31" s="134">
        <v>4</v>
      </c>
      <c r="C31" s="134">
        <v>2</v>
      </c>
      <c r="D31" s="134">
        <v>9</v>
      </c>
      <c r="E31" s="134">
        <v>5</v>
      </c>
      <c r="F31" s="134">
        <v>5</v>
      </c>
      <c r="G31" s="134">
        <v>1</v>
      </c>
      <c r="H31" s="133"/>
      <c r="I31" s="133">
        <f t="shared" si="6"/>
        <v>26</v>
      </c>
      <c r="J31" s="134">
        <v>6</v>
      </c>
      <c r="K31" s="135">
        <f t="shared" si="7"/>
        <v>4.333333333333333</v>
      </c>
    </row>
    <row r="32" spans="1:11">
      <c r="A32" s="137" t="s">
        <v>41</v>
      </c>
      <c r="B32" s="134">
        <v>8</v>
      </c>
      <c r="C32" s="134">
        <v>12</v>
      </c>
      <c r="D32" s="131">
        <v>7</v>
      </c>
      <c r="E32" s="131">
        <v>2</v>
      </c>
      <c r="F32" s="131">
        <v>3</v>
      </c>
      <c r="G32" s="131">
        <v>2</v>
      </c>
      <c r="H32" s="132"/>
      <c r="I32" s="133">
        <f t="shared" si="6"/>
        <v>34</v>
      </c>
      <c r="J32" s="131">
        <v>6</v>
      </c>
      <c r="K32" s="141">
        <f t="shared" si="7"/>
        <v>5.666666666666667</v>
      </c>
    </row>
    <row r="33" spans="1:11">
      <c r="A33" s="137" t="s">
        <v>42</v>
      </c>
      <c r="B33" s="134">
        <v>13</v>
      </c>
      <c r="C33" s="134">
        <v>6</v>
      </c>
      <c r="D33" s="134">
        <v>14</v>
      </c>
      <c r="E33" s="134">
        <v>10</v>
      </c>
      <c r="F33" s="134">
        <v>8</v>
      </c>
      <c r="G33" s="134">
        <v>7</v>
      </c>
      <c r="H33" s="133"/>
      <c r="I33" s="133">
        <f t="shared" si="6"/>
        <v>58</v>
      </c>
      <c r="J33" s="134">
        <v>6</v>
      </c>
      <c r="K33" s="135">
        <f t="shared" si="7"/>
        <v>9.6666666666666661</v>
      </c>
    </row>
    <row r="34" spans="1:11" ht="57.75" customHeight="1">
      <c r="A34" s="237"/>
      <c r="B34" s="155"/>
      <c r="C34" s="155"/>
      <c r="D34" s="155"/>
      <c r="E34" s="155"/>
      <c r="F34" s="155"/>
      <c r="G34" s="155"/>
      <c r="H34" s="155"/>
      <c r="I34" s="155"/>
      <c r="J34" s="155"/>
      <c r="K34" s="155"/>
    </row>
  </sheetData>
  <sheetProtection algorithmName="SHA-512" hashValue="wzh35uq1Tq7XKvnKyV7g5YoVrH8Mabddh7Un08NGILRGpsRhEiRANJY1MvXI+KDfdj/uc1j8gjZj1SK+QOmkug==" saltValue="lJViBDa7RZWH3jxE2Q+4Ag==" spinCount="100000" sheet="1" objects="1" scenarios="1"/>
  <mergeCells count="26">
    <mergeCell ref="J9:J10"/>
    <mergeCell ref="K9:K10"/>
    <mergeCell ref="A1:K1"/>
    <mergeCell ref="A2:K2"/>
    <mergeCell ref="B3:H3"/>
    <mergeCell ref="J3:J4"/>
    <mergeCell ref="K3:K4"/>
    <mergeCell ref="A8:K8"/>
    <mergeCell ref="B9:H9"/>
    <mergeCell ref="A3:A4"/>
    <mergeCell ref="A9:A10"/>
    <mergeCell ref="I3:I4"/>
    <mergeCell ref="I9:I10"/>
    <mergeCell ref="A34:K34"/>
    <mergeCell ref="J26:J27"/>
    <mergeCell ref="K26:K27"/>
    <mergeCell ref="A16:K16"/>
    <mergeCell ref="B17:H17"/>
    <mergeCell ref="I17:I18"/>
    <mergeCell ref="J17:J18"/>
    <mergeCell ref="K17:K18"/>
    <mergeCell ref="A25:K25"/>
    <mergeCell ref="B26:H26"/>
    <mergeCell ref="A17:A18"/>
    <mergeCell ref="A26:A27"/>
    <mergeCell ref="I26:I2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35"/>
  <sheetViews>
    <sheetView workbookViewId="0">
      <selection sqref="A1:K1"/>
    </sheetView>
  </sheetViews>
  <sheetFormatPr baseColWidth="10" defaultColWidth="14.42578125" defaultRowHeight="15" customHeight="1"/>
  <cols>
    <col min="1" max="1" width="27.7109375" customWidth="1"/>
    <col min="2" max="2" width="39.140625" customWidth="1"/>
    <col min="3" max="8" width="4" customWidth="1"/>
    <col min="9" max="11" width="7.140625" customWidth="1"/>
  </cols>
  <sheetData>
    <row r="1" spans="1:11" ht="100.5" customHeight="1">
      <c r="A1" s="234"/>
      <c r="B1" s="235"/>
      <c r="C1" s="235"/>
      <c r="D1" s="235"/>
      <c r="E1" s="235"/>
      <c r="F1" s="235"/>
      <c r="G1" s="235"/>
      <c r="H1" s="235"/>
      <c r="I1" s="235"/>
      <c r="J1" s="235"/>
      <c r="K1" s="236"/>
    </row>
    <row r="2" spans="1:11">
      <c r="A2" s="225" t="s">
        <v>155</v>
      </c>
      <c r="B2" s="226"/>
      <c r="C2" s="226"/>
      <c r="D2" s="226"/>
      <c r="E2" s="226"/>
      <c r="F2" s="226"/>
      <c r="G2" s="226"/>
      <c r="H2" s="226"/>
      <c r="I2" s="226"/>
      <c r="J2" s="226"/>
      <c r="K2" s="227"/>
    </row>
    <row r="3" spans="1:11">
      <c r="A3" s="230" t="s">
        <v>156</v>
      </c>
      <c r="B3" s="191" t="s">
        <v>157</v>
      </c>
      <c r="C3" s="228" t="s">
        <v>158</v>
      </c>
      <c r="D3" s="193"/>
      <c r="E3" s="193"/>
      <c r="F3" s="193"/>
      <c r="G3" s="193"/>
      <c r="H3" s="188"/>
      <c r="I3" s="191" t="s">
        <v>159</v>
      </c>
      <c r="J3" s="191" t="s">
        <v>160</v>
      </c>
      <c r="K3" s="233" t="s">
        <v>161</v>
      </c>
    </row>
    <row r="4" spans="1:11">
      <c r="A4" s="231"/>
      <c r="B4" s="232"/>
      <c r="C4" s="128">
        <v>1</v>
      </c>
      <c r="D4" s="128">
        <v>2</v>
      </c>
      <c r="E4" s="128">
        <v>3</v>
      </c>
      <c r="F4" s="128">
        <v>4</v>
      </c>
      <c r="G4" s="128">
        <v>5</v>
      </c>
      <c r="H4" s="128">
        <v>6</v>
      </c>
      <c r="I4" s="232"/>
      <c r="J4" s="232"/>
      <c r="K4" s="227"/>
    </row>
    <row r="5" spans="1:11">
      <c r="A5" s="129" t="s">
        <v>37</v>
      </c>
      <c r="B5" s="130" t="s">
        <v>162</v>
      </c>
      <c r="C5" s="131">
        <v>6</v>
      </c>
      <c r="D5" s="132"/>
      <c r="E5" s="131">
        <v>2</v>
      </c>
      <c r="F5" s="131">
        <v>1</v>
      </c>
      <c r="G5" s="132"/>
      <c r="H5" s="132"/>
      <c r="I5" s="133">
        <f t="shared" ref="I5:I19" si="0">C5+D5+E5+F5+G5+H5</f>
        <v>9</v>
      </c>
      <c r="J5" s="134">
        <v>5</v>
      </c>
      <c r="K5" s="135">
        <f t="shared" ref="K5:K19" si="1">I5/J5</f>
        <v>1.8</v>
      </c>
    </row>
    <row r="6" spans="1:11">
      <c r="A6" s="129" t="s">
        <v>37</v>
      </c>
      <c r="B6" s="136" t="s">
        <v>163</v>
      </c>
      <c r="C6" s="131">
        <v>2</v>
      </c>
      <c r="D6" s="131">
        <v>1</v>
      </c>
      <c r="E6" s="131">
        <v>2</v>
      </c>
      <c r="F6" s="131">
        <v>2</v>
      </c>
      <c r="G6" s="132"/>
      <c r="H6" s="132"/>
      <c r="I6" s="133">
        <f t="shared" si="0"/>
        <v>7</v>
      </c>
      <c r="J6" s="134">
        <v>5</v>
      </c>
      <c r="K6" s="135">
        <f t="shared" si="1"/>
        <v>1.4</v>
      </c>
    </row>
    <row r="7" spans="1:11">
      <c r="A7" s="129" t="s">
        <v>37</v>
      </c>
      <c r="B7" s="130" t="s">
        <v>164</v>
      </c>
      <c r="C7" s="131"/>
      <c r="D7" s="132"/>
      <c r="E7" s="131">
        <v>3</v>
      </c>
      <c r="F7" s="131">
        <v>3</v>
      </c>
      <c r="G7" s="132"/>
      <c r="H7" s="132"/>
      <c r="I7" s="133">
        <f t="shared" si="0"/>
        <v>6</v>
      </c>
      <c r="J7" s="134">
        <v>5</v>
      </c>
      <c r="K7" s="135">
        <f t="shared" si="1"/>
        <v>1.2</v>
      </c>
    </row>
    <row r="8" spans="1:11">
      <c r="A8" s="129" t="s">
        <v>38</v>
      </c>
      <c r="B8" s="130" t="s">
        <v>165</v>
      </c>
      <c r="C8" s="131">
        <v>1</v>
      </c>
      <c r="D8" s="132"/>
      <c r="E8" s="134">
        <v>2</v>
      </c>
      <c r="F8" s="131">
        <v>1</v>
      </c>
      <c r="G8" s="131">
        <v>1</v>
      </c>
      <c r="H8" s="132"/>
      <c r="I8" s="133">
        <f t="shared" si="0"/>
        <v>5</v>
      </c>
      <c r="J8" s="134">
        <v>5</v>
      </c>
      <c r="K8" s="135">
        <f t="shared" si="1"/>
        <v>1</v>
      </c>
    </row>
    <row r="9" spans="1:11">
      <c r="A9" s="129" t="s">
        <v>37</v>
      </c>
      <c r="B9" s="130" t="s">
        <v>166</v>
      </c>
      <c r="C9" s="131">
        <v>2</v>
      </c>
      <c r="D9" s="131">
        <v>1</v>
      </c>
      <c r="E9" s="132"/>
      <c r="F9" s="132"/>
      <c r="G9" s="131">
        <v>2</v>
      </c>
      <c r="H9" s="132"/>
      <c r="I9" s="133">
        <f t="shared" si="0"/>
        <v>5</v>
      </c>
      <c r="J9" s="134">
        <v>5</v>
      </c>
      <c r="K9" s="135">
        <f t="shared" si="1"/>
        <v>1</v>
      </c>
    </row>
    <row r="10" spans="1:11">
      <c r="A10" s="129" t="s">
        <v>37</v>
      </c>
      <c r="B10" s="130" t="s">
        <v>167</v>
      </c>
      <c r="C10" s="131">
        <v>1</v>
      </c>
      <c r="D10" s="132"/>
      <c r="E10" s="131">
        <v>1</v>
      </c>
      <c r="F10" s="131">
        <v>2</v>
      </c>
      <c r="G10" s="132"/>
      <c r="H10" s="132"/>
      <c r="I10" s="133">
        <f t="shared" si="0"/>
        <v>4</v>
      </c>
      <c r="J10" s="134">
        <v>5</v>
      </c>
      <c r="K10" s="135">
        <f t="shared" si="1"/>
        <v>0.8</v>
      </c>
    </row>
    <row r="11" spans="1:11">
      <c r="A11" s="129" t="s">
        <v>37</v>
      </c>
      <c r="B11" s="130" t="s">
        <v>168</v>
      </c>
      <c r="C11" s="131">
        <v>1</v>
      </c>
      <c r="D11" s="131">
        <v>1</v>
      </c>
      <c r="E11" s="132"/>
      <c r="F11" s="131">
        <v>1</v>
      </c>
      <c r="G11" s="131">
        <v>1</v>
      </c>
      <c r="H11" s="132"/>
      <c r="I11" s="133">
        <f t="shared" si="0"/>
        <v>4</v>
      </c>
      <c r="J11" s="134">
        <v>5</v>
      </c>
      <c r="K11" s="135">
        <f t="shared" si="1"/>
        <v>0.8</v>
      </c>
    </row>
    <row r="12" spans="1:11">
      <c r="A12" s="129" t="s">
        <v>37</v>
      </c>
      <c r="B12" s="130" t="s">
        <v>169</v>
      </c>
      <c r="C12" s="131"/>
      <c r="D12" s="132"/>
      <c r="E12" s="131">
        <v>2</v>
      </c>
      <c r="F12" s="132"/>
      <c r="G12" s="131">
        <v>2</v>
      </c>
      <c r="H12" s="132"/>
      <c r="I12" s="133">
        <f t="shared" si="0"/>
        <v>4</v>
      </c>
      <c r="J12" s="134">
        <v>5</v>
      </c>
      <c r="K12" s="135">
        <f t="shared" si="1"/>
        <v>0.8</v>
      </c>
    </row>
    <row r="13" spans="1:11">
      <c r="A13" s="129" t="s">
        <v>37</v>
      </c>
      <c r="B13" s="130" t="s">
        <v>170</v>
      </c>
      <c r="C13" s="131">
        <v>1</v>
      </c>
      <c r="D13" s="132"/>
      <c r="E13" s="131">
        <v>2</v>
      </c>
      <c r="F13" s="132"/>
      <c r="G13" s="132"/>
      <c r="H13" s="132"/>
      <c r="I13" s="133">
        <f t="shared" si="0"/>
        <v>3</v>
      </c>
      <c r="J13" s="134">
        <v>5</v>
      </c>
      <c r="K13" s="135">
        <f t="shared" si="1"/>
        <v>0.6</v>
      </c>
    </row>
    <row r="14" spans="1:11">
      <c r="A14" s="137" t="s">
        <v>38</v>
      </c>
      <c r="B14" s="138" t="s">
        <v>171</v>
      </c>
      <c r="C14" s="134">
        <v>1</v>
      </c>
      <c r="D14" s="133"/>
      <c r="E14" s="134">
        <v>2</v>
      </c>
      <c r="F14" s="133"/>
      <c r="G14" s="133"/>
      <c r="H14" s="133"/>
      <c r="I14" s="133">
        <f t="shared" si="0"/>
        <v>3</v>
      </c>
      <c r="J14" s="134">
        <v>5</v>
      </c>
      <c r="K14" s="135">
        <f t="shared" si="1"/>
        <v>0.6</v>
      </c>
    </row>
    <row r="15" spans="1:11">
      <c r="A15" s="129" t="s">
        <v>38</v>
      </c>
      <c r="B15" s="130" t="s">
        <v>172</v>
      </c>
      <c r="C15" s="131">
        <v>1</v>
      </c>
      <c r="D15" s="132"/>
      <c r="E15" s="131">
        <v>1</v>
      </c>
      <c r="F15" s="132"/>
      <c r="G15" s="131">
        <v>1</v>
      </c>
      <c r="H15" s="132"/>
      <c r="I15" s="133">
        <f t="shared" si="0"/>
        <v>3</v>
      </c>
      <c r="J15" s="134">
        <v>5</v>
      </c>
      <c r="K15" s="135">
        <f t="shared" si="1"/>
        <v>0.6</v>
      </c>
    </row>
    <row r="16" spans="1:11">
      <c r="A16" s="129" t="s">
        <v>38</v>
      </c>
      <c r="B16" s="139" t="s">
        <v>173</v>
      </c>
      <c r="C16" s="131">
        <v>1</v>
      </c>
      <c r="D16" s="132"/>
      <c r="E16" s="131">
        <v>1</v>
      </c>
      <c r="F16" s="132"/>
      <c r="G16" s="132"/>
      <c r="H16" s="132"/>
      <c r="I16" s="133">
        <f t="shared" si="0"/>
        <v>2</v>
      </c>
      <c r="J16" s="134">
        <v>5</v>
      </c>
      <c r="K16" s="135">
        <f t="shared" si="1"/>
        <v>0.4</v>
      </c>
    </row>
    <row r="17" spans="1:11">
      <c r="A17" s="129" t="s">
        <v>38</v>
      </c>
      <c r="B17" s="130" t="s">
        <v>174</v>
      </c>
      <c r="C17" s="131"/>
      <c r="D17" s="132"/>
      <c r="E17" s="134">
        <v>2</v>
      </c>
      <c r="F17" s="132"/>
      <c r="G17" s="132"/>
      <c r="H17" s="132"/>
      <c r="I17" s="133">
        <f t="shared" si="0"/>
        <v>2</v>
      </c>
      <c r="J17" s="134">
        <v>5</v>
      </c>
      <c r="K17" s="135">
        <f t="shared" si="1"/>
        <v>0.4</v>
      </c>
    </row>
    <row r="18" spans="1:11">
      <c r="A18" s="137" t="s">
        <v>38</v>
      </c>
      <c r="B18" s="130" t="s">
        <v>175</v>
      </c>
      <c r="C18" s="131">
        <v>1</v>
      </c>
      <c r="D18" s="132"/>
      <c r="E18" s="133"/>
      <c r="F18" s="132"/>
      <c r="G18" s="131">
        <v>1</v>
      </c>
      <c r="H18" s="132"/>
      <c r="I18" s="133">
        <f t="shared" si="0"/>
        <v>2</v>
      </c>
      <c r="J18" s="134">
        <v>5</v>
      </c>
      <c r="K18" s="135">
        <f t="shared" si="1"/>
        <v>0.4</v>
      </c>
    </row>
    <row r="19" spans="1:11">
      <c r="A19" s="129" t="s">
        <v>38</v>
      </c>
      <c r="B19" s="130" t="s">
        <v>176</v>
      </c>
      <c r="C19" s="131">
        <v>1</v>
      </c>
      <c r="D19" s="132"/>
      <c r="E19" s="133"/>
      <c r="F19" s="132"/>
      <c r="G19" s="132"/>
      <c r="H19" s="132"/>
      <c r="I19" s="133">
        <f t="shared" si="0"/>
        <v>1</v>
      </c>
      <c r="J19" s="134">
        <v>5</v>
      </c>
      <c r="K19" s="135">
        <f t="shared" si="1"/>
        <v>0.2</v>
      </c>
    </row>
    <row r="20" spans="1:11">
      <c r="A20" s="225" t="s">
        <v>177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11">
      <c r="A21" s="230" t="s">
        <v>156</v>
      </c>
      <c r="B21" s="191" t="s">
        <v>157</v>
      </c>
      <c r="C21" s="228" t="s">
        <v>158</v>
      </c>
      <c r="D21" s="193"/>
      <c r="E21" s="193"/>
      <c r="F21" s="193"/>
      <c r="G21" s="193"/>
      <c r="H21" s="188"/>
      <c r="I21" s="191" t="s">
        <v>159</v>
      </c>
      <c r="J21" s="191" t="s">
        <v>160</v>
      </c>
      <c r="K21" s="233" t="s">
        <v>161</v>
      </c>
    </row>
    <row r="22" spans="1:11">
      <c r="A22" s="231"/>
      <c r="B22" s="232"/>
      <c r="C22" s="128">
        <v>1</v>
      </c>
      <c r="D22" s="128">
        <v>2</v>
      </c>
      <c r="E22" s="128">
        <v>3</v>
      </c>
      <c r="F22" s="128">
        <v>4</v>
      </c>
      <c r="G22" s="128">
        <v>5</v>
      </c>
      <c r="H22" s="128">
        <v>6</v>
      </c>
      <c r="I22" s="232"/>
      <c r="J22" s="232"/>
      <c r="K22" s="227"/>
    </row>
    <row r="23" spans="1:11">
      <c r="A23" s="129" t="s">
        <v>35</v>
      </c>
      <c r="B23" s="130" t="s">
        <v>178</v>
      </c>
      <c r="C23" s="131">
        <v>3</v>
      </c>
      <c r="D23" s="132"/>
      <c r="E23" s="134">
        <v>2</v>
      </c>
      <c r="F23" s="131">
        <v>4</v>
      </c>
      <c r="G23" s="131">
        <v>1</v>
      </c>
      <c r="H23" s="134">
        <v>1</v>
      </c>
      <c r="I23" s="133">
        <f t="shared" ref="I23:I53" si="2">C23+D23+E23+F23+G23+H23</f>
        <v>11</v>
      </c>
      <c r="J23" s="134">
        <v>5</v>
      </c>
      <c r="K23" s="135">
        <f t="shared" ref="K23:K53" si="3">I23/J23</f>
        <v>2.2000000000000002</v>
      </c>
    </row>
    <row r="24" spans="1:11">
      <c r="A24" s="129" t="s">
        <v>37</v>
      </c>
      <c r="B24" s="138" t="s">
        <v>179</v>
      </c>
      <c r="C24" s="134">
        <v>6</v>
      </c>
      <c r="D24" s="134">
        <v>3</v>
      </c>
      <c r="E24" s="133"/>
      <c r="F24" s="134">
        <v>1</v>
      </c>
      <c r="G24" s="133"/>
      <c r="H24" s="133"/>
      <c r="I24" s="133">
        <f t="shared" si="2"/>
        <v>10</v>
      </c>
      <c r="J24" s="134">
        <v>5</v>
      </c>
      <c r="K24" s="135">
        <f t="shared" si="3"/>
        <v>2</v>
      </c>
    </row>
    <row r="25" spans="1:11">
      <c r="A25" s="129" t="s">
        <v>38</v>
      </c>
      <c r="B25" s="130" t="s">
        <v>180</v>
      </c>
      <c r="C25" s="132"/>
      <c r="D25" s="131">
        <v>2</v>
      </c>
      <c r="E25" s="132"/>
      <c r="F25" s="131">
        <v>1</v>
      </c>
      <c r="G25" s="131">
        <v>5</v>
      </c>
      <c r="H25" s="132"/>
      <c r="I25" s="133">
        <f t="shared" si="2"/>
        <v>8</v>
      </c>
      <c r="J25" s="134">
        <v>5</v>
      </c>
      <c r="K25" s="135">
        <f t="shared" si="3"/>
        <v>1.6</v>
      </c>
    </row>
    <row r="26" spans="1:11">
      <c r="A26" s="129" t="s">
        <v>37</v>
      </c>
      <c r="B26" s="130" t="s">
        <v>181</v>
      </c>
      <c r="C26" s="131">
        <v>1</v>
      </c>
      <c r="D26" s="131">
        <v>3</v>
      </c>
      <c r="E26" s="133"/>
      <c r="F26" s="131">
        <v>3</v>
      </c>
      <c r="G26" s="132"/>
      <c r="H26" s="132"/>
      <c r="I26" s="133">
        <f t="shared" si="2"/>
        <v>7</v>
      </c>
      <c r="J26" s="134">
        <v>5</v>
      </c>
      <c r="K26" s="135">
        <f t="shared" si="3"/>
        <v>1.4</v>
      </c>
    </row>
    <row r="27" spans="1:11">
      <c r="A27" s="129" t="s">
        <v>35</v>
      </c>
      <c r="B27" s="138" t="s">
        <v>182</v>
      </c>
      <c r="C27" s="134">
        <v>2</v>
      </c>
      <c r="D27" s="133"/>
      <c r="E27" s="134">
        <v>2</v>
      </c>
      <c r="F27" s="134">
        <v>1</v>
      </c>
      <c r="G27" s="134">
        <v>1</v>
      </c>
      <c r="H27" s="133"/>
      <c r="I27" s="133">
        <f t="shared" si="2"/>
        <v>6</v>
      </c>
      <c r="J27" s="134">
        <v>5</v>
      </c>
      <c r="K27" s="135">
        <f t="shared" si="3"/>
        <v>1.2</v>
      </c>
    </row>
    <row r="28" spans="1:11">
      <c r="A28" s="129" t="s">
        <v>38</v>
      </c>
      <c r="B28" s="130" t="s">
        <v>183</v>
      </c>
      <c r="C28" s="131">
        <v>1</v>
      </c>
      <c r="D28" s="132"/>
      <c r="E28" s="131">
        <v>1</v>
      </c>
      <c r="F28" s="132"/>
      <c r="G28" s="131">
        <v>4</v>
      </c>
      <c r="H28" s="132"/>
      <c r="I28" s="133">
        <f t="shared" si="2"/>
        <v>6</v>
      </c>
      <c r="J28" s="134">
        <v>5</v>
      </c>
      <c r="K28" s="135">
        <f t="shared" si="3"/>
        <v>1.2</v>
      </c>
    </row>
    <row r="29" spans="1:11">
      <c r="A29" s="129" t="s">
        <v>41</v>
      </c>
      <c r="B29" s="130" t="s">
        <v>184</v>
      </c>
      <c r="C29" s="131">
        <v>1</v>
      </c>
      <c r="D29" s="132"/>
      <c r="E29" s="132"/>
      <c r="F29" s="131">
        <v>1</v>
      </c>
      <c r="G29" s="131">
        <v>4</v>
      </c>
      <c r="H29" s="132"/>
      <c r="I29" s="133">
        <f t="shared" si="2"/>
        <v>6</v>
      </c>
      <c r="J29" s="134">
        <v>5</v>
      </c>
      <c r="K29" s="135">
        <f t="shared" si="3"/>
        <v>1.2</v>
      </c>
    </row>
    <row r="30" spans="1:11">
      <c r="A30" s="129" t="s">
        <v>35</v>
      </c>
      <c r="B30" s="130" t="s">
        <v>185</v>
      </c>
      <c r="C30" s="131">
        <v>2</v>
      </c>
      <c r="D30" s="132"/>
      <c r="E30" s="134">
        <v>2</v>
      </c>
      <c r="F30" s="131">
        <v>1</v>
      </c>
      <c r="G30" s="132"/>
      <c r="H30" s="132"/>
      <c r="I30" s="133">
        <f t="shared" si="2"/>
        <v>5</v>
      </c>
      <c r="J30" s="134">
        <v>5</v>
      </c>
      <c r="K30" s="135">
        <f t="shared" si="3"/>
        <v>1</v>
      </c>
    </row>
    <row r="31" spans="1:11">
      <c r="A31" s="129" t="s">
        <v>37</v>
      </c>
      <c r="B31" s="130" t="s">
        <v>186</v>
      </c>
      <c r="C31" s="131">
        <v>3</v>
      </c>
      <c r="D31" s="132"/>
      <c r="E31" s="133"/>
      <c r="F31" s="131">
        <v>2</v>
      </c>
      <c r="G31" s="132"/>
      <c r="H31" s="132"/>
      <c r="I31" s="133">
        <f t="shared" si="2"/>
        <v>5</v>
      </c>
      <c r="J31" s="134">
        <v>5</v>
      </c>
      <c r="K31" s="135">
        <f t="shared" si="3"/>
        <v>1</v>
      </c>
    </row>
    <row r="32" spans="1:11">
      <c r="A32" s="129" t="s">
        <v>37</v>
      </c>
      <c r="B32" s="130" t="s">
        <v>187</v>
      </c>
      <c r="C32" s="131">
        <v>2</v>
      </c>
      <c r="D32" s="132"/>
      <c r="E32" s="133"/>
      <c r="F32" s="131">
        <v>3</v>
      </c>
      <c r="G32" s="132"/>
      <c r="H32" s="132"/>
      <c r="I32" s="133">
        <f t="shared" si="2"/>
        <v>5</v>
      </c>
      <c r="J32" s="134">
        <v>5</v>
      </c>
      <c r="K32" s="135">
        <f t="shared" si="3"/>
        <v>1</v>
      </c>
    </row>
    <row r="33" spans="1:11">
      <c r="A33" s="129" t="s">
        <v>38</v>
      </c>
      <c r="B33" s="130" t="s">
        <v>188</v>
      </c>
      <c r="C33" s="131">
        <v>1</v>
      </c>
      <c r="D33" s="132"/>
      <c r="E33" s="131">
        <v>3</v>
      </c>
      <c r="F33" s="132"/>
      <c r="G33" s="131">
        <v>1</v>
      </c>
      <c r="H33" s="132"/>
      <c r="I33" s="133">
        <f t="shared" si="2"/>
        <v>5</v>
      </c>
      <c r="J33" s="134">
        <v>5</v>
      </c>
      <c r="K33" s="135">
        <f t="shared" si="3"/>
        <v>1</v>
      </c>
    </row>
    <row r="34" spans="1:11">
      <c r="A34" s="129" t="s">
        <v>35</v>
      </c>
      <c r="B34" s="130" t="s">
        <v>189</v>
      </c>
      <c r="C34" s="131">
        <v>2</v>
      </c>
      <c r="D34" s="132"/>
      <c r="E34" s="134">
        <v>1</v>
      </c>
      <c r="F34" s="132"/>
      <c r="G34" s="131">
        <v>1</v>
      </c>
      <c r="H34" s="131">
        <v>1</v>
      </c>
      <c r="I34" s="133">
        <f t="shared" si="2"/>
        <v>5</v>
      </c>
      <c r="J34" s="134">
        <v>5</v>
      </c>
      <c r="K34" s="135">
        <f t="shared" si="3"/>
        <v>1</v>
      </c>
    </row>
    <row r="35" spans="1:11">
      <c r="A35" s="129" t="s">
        <v>37</v>
      </c>
      <c r="B35" s="130" t="s">
        <v>190</v>
      </c>
      <c r="C35" s="131">
        <v>2</v>
      </c>
      <c r="D35" s="132"/>
      <c r="E35" s="132"/>
      <c r="F35" s="131">
        <v>2</v>
      </c>
      <c r="G35" s="132"/>
      <c r="H35" s="132"/>
      <c r="I35" s="133">
        <f t="shared" si="2"/>
        <v>4</v>
      </c>
      <c r="J35" s="134">
        <v>5</v>
      </c>
      <c r="K35" s="135">
        <f t="shared" si="3"/>
        <v>0.8</v>
      </c>
    </row>
    <row r="36" spans="1:11">
      <c r="A36" s="129" t="s">
        <v>37</v>
      </c>
      <c r="B36" s="130" t="s">
        <v>191</v>
      </c>
      <c r="C36" s="131">
        <v>3</v>
      </c>
      <c r="D36" s="132"/>
      <c r="E36" s="132"/>
      <c r="F36" s="131">
        <v>1</v>
      </c>
      <c r="G36" s="132"/>
      <c r="H36" s="132"/>
      <c r="I36" s="133">
        <f t="shared" si="2"/>
        <v>4</v>
      </c>
      <c r="J36" s="134">
        <v>5</v>
      </c>
      <c r="K36" s="135">
        <f t="shared" si="3"/>
        <v>0.8</v>
      </c>
    </row>
    <row r="37" spans="1:11">
      <c r="A37" s="129" t="s">
        <v>41</v>
      </c>
      <c r="B37" s="130" t="s">
        <v>192</v>
      </c>
      <c r="C37" s="131">
        <v>1</v>
      </c>
      <c r="D37" s="132"/>
      <c r="E37" s="133"/>
      <c r="F37" s="131">
        <v>1</v>
      </c>
      <c r="G37" s="131">
        <v>2</v>
      </c>
      <c r="H37" s="132"/>
      <c r="I37" s="133">
        <f t="shared" si="2"/>
        <v>4</v>
      </c>
      <c r="J37" s="134">
        <v>5</v>
      </c>
      <c r="K37" s="135">
        <f t="shared" si="3"/>
        <v>0.8</v>
      </c>
    </row>
    <row r="38" spans="1:11">
      <c r="A38" s="129" t="s">
        <v>42</v>
      </c>
      <c r="B38" s="138" t="s">
        <v>193</v>
      </c>
      <c r="C38" s="134">
        <v>1</v>
      </c>
      <c r="D38" s="133"/>
      <c r="E38" s="134">
        <v>1</v>
      </c>
      <c r="F38" s="133"/>
      <c r="G38" s="134">
        <v>1</v>
      </c>
      <c r="H38" s="133"/>
      <c r="I38" s="133">
        <f t="shared" si="2"/>
        <v>3</v>
      </c>
      <c r="J38" s="134">
        <v>4</v>
      </c>
      <c r="K38" s="135">
        <f t="shared" si="3"/>
        <v>0.75</v>
      </c>
    </row>
    <row r="39" spans="1:11">
      <c r="A39" s="129" t="s">
        <v>35</v>
      </c>
      <c r="B39" s="138" t="s">
        <v>194</v>
      </c>
      <c r="C39" s="134">
        <v>1</v>
      </c>
      <c r="D39" s="133"/>
      <c r="E39" s="133"/>
      <c r="F39" s="134">
        <v>1</v>
      </c>
      <c r="G39" s="134">
        <v>1</v>
      </c>
      <c r="H39" s="133"/>
      <c r="I39" s="133">
        <f t="shared" si="2"/>
        <v>3</v>
      </c>
      <c r="J39" s="134">
        <v>5</v>
      </c>
      <c r="K39" s="135">
        <f t="shared" si="3"/>
        <v>0.6</v>
      </c>
    </row>
    <row r="40" spans="1:11">
      <c r="A40" s="129" t="s">
        <v>35</v>
      </c>
      <c r="B40" s="138" t="s">
        <v>195</v>
      </c>
      <c r="C40" s="134">
        <v>1</v>
      </c>
      <c r="D40" s="133"/>
      <c r="E40" s="134">
        <v>2</v>
      </c>
      <c r="F40" s="133"/>
      <c r="G40" s="133"/>
      <c r="H40" s="133"/>
      <c r="I40" s="133">
        <f t="shared" si="2"/>
        <v>3</v>
      </c>
      <c r="J40" s="134">
        <v>5</v>
      </c>
      <c r="K40" s="135">
        <f t="shared" si="3"/>
        <v>0.6</v>
      </c>
    </row>
    <row r="41" spans="1:11">
      <c r="A41" s="129" t="s">
        <v>35</v>
      </c>
      <c r="B41" s="130" t="s">
        <v>196</v>
      </c>
      <c r="C41" s="132"/>
      <c r="D41" s="132"/>
      <c r="E41" s="131">
        <v>2</v>
      </c>
      <c r="F41" s="132"/>
      <c r="G41" s="131">
        <v>1</v>
      </c>
      <c r="H41" s="132"/>
      <c r="I41" s="133">
        <f t="shared" si="2"/>
        <v>3</v>
      </c>
      <c r="J41" s="134">
        <v>5</v>
      </c>
      <c r="K41" s="135">
        <f t="shared" si="3"/>
        <v>0.6</v>
      </c>
    </row>
    <row r="42" spans="1:11">
      <c r="A42" s="129" t="s">
        <v>38</v>
      </c>
      <c r="B42" s="130" t="s">
        <v>197</v>
      </c>
      <c r="C42" s="131"/>
      <c r="D42" s="132"/>
      <c r="E42" s="131">
        <v>3</v>
      </c>
      <c r="F42" s="132"/>
      <c r="G42" s="132"/>
      <c r="H42" s="132"/>
      <c r="I42" s="133">
        <f t="shared" si="2"/>
        <v>3</v>
      </c>
      <c r="J42" s="134">
        <v>5</v>
      </c>
      <c r="K42" s="135">
        <f t="shared" si="3"/>
        <v>0.6</v>
      </c>
    </row>
    <row r="43" spans="1:11">
      <c r="A43" s="129" t="s">
        <v>38</v>
      </c>
      <c r="B43" s="130" t="s">
        <v>198</v>
      </c>
      <c r="C43" s="131"/>
      <c r="D43" s="132"/>
      <c r="E43" s="131">
        <v>2</v>
      </c>
      <c r="F43" s="132"/>
      <c r="G43" s="131">
        <v>1</v>
      </c>
      <c r="H43" s="132"/>
      <c r="I43" s="133">
        <f t="shared" si="2"/>
        <v>3</v>
      </c>
      <c r="J43" s="134">
        <v>5</v>
      </c>
      <c r="K43" s="135">
        <f t="shared" si="3"/>
        <v>0.6</v>
      </c>
    </row>
    <row r="44" spans="1:11">
      <c r="A44" s="129" t="s">
        <v>37</v>
      </c>
      <c r="B44" s="130" t="s">
        <v>199</v>
      </c>
      <c r="C44" s="131">
        <v>1</v>
      </c>
      <c r="D44" s="132"/>
      <c r="E44" s="132"/>
      <c r="F44" s="131">
        <v>1</v>
      </c>
      <c r="G44" s="132"/>
      <c r="H44" s="132"/>
      <c r="I44" s="133">
        <f t="shared" si="2"/>
        <v>2</v>
      </c>
      <c r="J44" s="134">
        <v>5</v>
      </c>
      <c r="K44" s="135">
        <f t="shared" si="3"/>
        <v>0.4</v>
      </c>
    </row>
    <row r="45" spans="1:11">
      <c r="A45" s="129" t="s">
        <v>37</v>
      </c>
      <c r="B45" s="130" t="s">
        <v>200</v>
      </c>
      <c r="C45" s="131">
        <v>1</v>
      </c>
      <c r="D45" s="132"/>
      <c r="E45" s="133"/>
      <c r="F45" s="131">
        <v>1</v>
      </c>
      <c r="G45" s="132"/>
      <c r="H45" s="132"/>
      <c r="I45" s="133">
        <f t="shared" si="2"/>
        <v>2</v>
      </c>
      <c r="J45" s="134">
        <v>5</v>
      </c>
      <c r="K45" s="135">
        <f t="shared" si="3"/>
        <v>0.4</v>
      </c>
    </row>
    <row r="46" spans="1:11">
      <c r="A46" s="129" t="s">
        <v>41</v>
      </c>
      <c r="B46" s="130" t="s">
        <v>201</v>
      </c>
      <c r="C46" s="132"/>
      <c r="D46" s="132"/>
      <c r="E46" s="132"/>
      <c r="F46" s="132"/>
      <c r="G46" s="131">
        <v>2</v>
      </c>
      <c r="H46" s="132"/>
      <c r="I46" s="133">
        <f t="shared" si="2"/>
        <v>2</v>
      </c>
      <c r="J46" s="134">
        <v>5</v>
      </c>
      <c r="K46" s="135">
        <f t="shared" si="3"/>
        <v>0.4</v>
      </c>
    </row>
    <row r="47" spans="1:11">
      <c r="A47" s="129" t="s">
        <v>42</v>
      </c>
      <c r="B47" s="138" t="s">
        <v>202</v>
      </c>
      <c r="C47" s="134">
        <v>1</v>
      </c>
      <c r="D47" s="133"/>
      <c r="E47" s="133"/>
      <c r="F47" s="133"/>
      <c r="G47" s="133"/>
      <c r="H47" s="133"/>
      <c r="I47" s="133">
        <f t="shared" si="2"/>
        <v>1</v>
      </c>
      <c r="J47" s="134">
        <v>4</v>
      </c>
      <c r="K47" s="135">
        <f t="shared" si="3"/>
        <v>0.25</v>
      </c>
    </row>
    <row r="48" spans="1:11">
      <c r="A48" s="129" t="s">
        <v>42</v>
      </c>
      <c r="B48" s="130" t="s">
        <v>203</v>
      </c>
      <c r="C48" s="132"/>
      <c r="D48" s="132"/>
      <c r="E48" s="132"/>
      <c r="F48" s="132"/>
      <c r="G48" s="131">
        <v>1</v>
      </c>
      <c r="H48" s="132"/>
      <c r="I48" s="133">
        <f t="shared" si="2"/>
        <v>1</v>
      </c>
      <c r="J48" s="134">
        <v>4</v>
      </c>
      <c r="K48" s="135">
        <f t="shared" si="3"/>
        <v>0.25</v>
      </c>
    </row>
    <row r="49" spans="1:11">
      <c r="A49" s="129" t="s">
        <v>35</v>
      </c>
      <c r="B49" s="130" t="s">
        <v>204</v>
      </c>
      <c r="C49" s="131">
        <v>1</v>
      </c>
      <c r="D49" s="132"/>
      <c r="E49" s="133"/>
      <c r="F49" s="132"/>
      <c r="G49" s="132"/>
      <c r="H49" s="132"/>
      <c r="I49" s="133">
        <f t="shared" si="2"/>
        <v>1</v>
      </c>
      <c r="J49" s="134">
        <v>5</v>
      </c>
      <c r="K49" s="135">
        <f t="shared" si="3"/>
        <v>0.2</v>
      </c>
    </row>
    <row r="50" spans="1:11">
      <c r="A50" s="129" t="s">
        <v>38</v>
      </c>
      <c r="B50" s="130" t="s">
        <v>205</v>
      </c>
      <c r="C50" s="131"/>
      <c r="D50" s="132"/>
      <c r="E50" s="131">
        <v>1</v>
      </c>
      <c r="F50" s="132"/>
      <c r="G50" s="132"/>
      <c r="H50" s="132"/>
      <c r="I50" s="133">
        <f t="shared" si="2"/>
        <v>1</v>
      </c>
      <c r="J50" s="134">
        <v>5</v>
      </c>
      <c r="K50" s="135">
        <f t="shared" si="3"/>
        <v>0.2</v>
      </c>
    </row>
    <row r="51" spans="1:11">
      <c r="A51" s="129" t="s">
        <v>38</v>
      </c>
      <c r="B51" s="130" t="s">
        <v>206</v>
      </c>
      <c r="C51" s="131"/>
      <c r="D51" s="132"/>
      <c r="E51" s="131">
        <v>1</v>
      </c>
      <c r="F51" s="132"/>
      <c r="G51" s="132"/>
      <c r="H51" s="132"/>
      <c r="I51" s="133">
        <f t="shared" si="2"/>
        <v>1</v>
      </c>
      <c r="J51" s="134">
        <v>5</v>
      </c>
      <c r="K51" s="135">
        <f t="shared" si="3"/>
        <v>0.2</v>
      </c>
    </row>
    <row r="52" spans="1:11">
      <c r="A52" s="129" t="s">
        <v>38</v>
      </c>
      <c r="B52" s="130" t="s">
        <v>207</v>
      </c>
      <c r="C52" s="131"/>
      <c r="D52" s="132"/>
      <c r="E52" s="131"/>
      <c r="F52" s="132"/>
      <c r="G52" s="131">
        <v>1</v>
      </c>
      <c r="H52" s="132"/>
      <c r="I52" s="133">
        <f t="shared" si="2"/>
        <v>1</v>
      </c>
      <c r="J52" s="134">
        <v>5</v>
      </c>
      <c r="K52" s="135">
        <f t="shared" si="3"/>
        <v>0.2</v>
      </c>
    </row>
    <row r="53" spans="1:11">
      <c r="A53" s="129" t="s">
        <v>41</v>
      </c>
      <c r="B53" s="130" t="s">
        <v>208</v>
      </c>
      <c r="C53" s="132"/>
      <c r="D53" s="132"/>
      <c r="E53" s="132"/>
      <c r="F53" s="132"/>
      <c r="G53" s="131">
        <v>1</v>
      </c>
      <c r="H53" s="132"/>
      <c r="I53" s="133">
        <f t="shared" si="2"/>
        <v>1</v>
      </c>
      <c r="J53" s="134">
        <v>5</v>
      </c>
      <c r="K53" s="135">
        <f t="shared" si="3"/>
        <v>0.2</v>
      </c>
    </row>
    <row r="54" spans="1:11">
      <c r="A54" s="225" t="s">
        <v>209</v>
      </c>
      <c r="B54" s="226"/>
      <c r="C54" s="226"/>
      <c r="D54" s="226"/>
      <c r="E54" s="226"/>
      <c r="F54" s="226"/>
      <c r="G54" s="226"/>
      <c r="H54" s="226"/>
      <c r="I54" s="226"/>
      <c r="J54" s="226"/>
      <c r="K54" s="227"/>
    </row>
    <row r="55" spans="1:11">
      <c r="A55" s="230" t="s">
        <v>156</v>
      </c>
      <c r="B55" s="191" t="s">
        <v>157</v>
      </c>
      <c r="C55" s="228" t="s">
        <v>158</v>
      </c>
      <c r="D55" s="193"/>
      <c r="E55" s="193"/>
      <c r="F55" s="193"/>
      <c r="G55" s="193"/>
      <c r="H55" s="188"/>
      <c r="I55" s="191" t="s">
        <v>159</v>
      </c>
      <c r="J55" s="191" t="s">
        <v>160</v>
      </c>
      <c r="K55" s="233" t="s">
        <v>161</v>
      </c>
    </row>
    <row r="56" spans="1:11">
      <c r="A56" s="231"/>
      <c r="B56" s="232"/>
      <c r="C56" s="128">
        <v>1</v>
      </c>
      <c r="D56" s="128">
        <v>2</v>
      </c>
      <c r="E56" s="128">
        <v>3</v>
      </c>
      <c r="F56" s="128">
        <v>4</v>
      </c>
      <c r="G56" s="128">
        <v>5</v>
      </c>
      <c r="H56" s="128">
        <v>6</v>
      </c>
      <c r="I56" s="232"/>
      <c r="J56" s="232"/>
      <c r="K56" s="227"/>
    </row>
    <row r="57" spans="1:11">
      <c r="A57" s="129" t="s">
        <v>35</v>
      </c>
      <c r="B57" s="138" t="s">
        <v>210</v>
      </c>
      <c r="C57" s="134">
        <v>2</v>
      </c>
      <c r="D57" s="134">
        <v>3</v>
      </c>
      <c r="E57" s="134">
        <v>5</v>
      </c>
      <c r="F57" s="134">
        <v>5</v>
      </c>
      <c r="G57" s="134">
        <v>2</v>
      </c>
      <c r="H57" s="133"/>
      <c r="I57" s="133">
        <f t="shared" ref="I57:I91" si="4">C57+D57+E57+F57+G57+H57</f>
        <v>17</v>
      </c>
      <c r="J57" s="134">
        <v>6</v>
      </c>
      <c r="K57" s="135">
        <f t="shared" ref="K57:K91" si="5">I57/J57</f>
        <v>2.8333333333333335</v>
      </c>
    </row>
    <row r="58" spans="1:11">
      <c r="A58" s="129" t="s">
        <v>39</v>
      </c>
      <c r="B58" s="138" t="s">
        <v>211</v>
      </c>
      <c r="C58" s="134">
        <v>3</v>
      </c>
      <c r="D58" s="134">
        <v>5</v>
      </c>
      <c r="E58" s="133"/>
      <c r="F58" s="133"/>
      <c r="G58" s="134">
        <v>3</v>
      </c>
      <c r="H58" s="134">
        <v>1</v>
      </c>
      <c r="I58" s="133">
        <f t="shared" si="4"/>
        <v>12</v>
      </c>
      <c r="J58" s="134">
        <v>6</v>
      </c>
      <c r="K58" s="135">
        <f t="shared" si="5"/>
        <v>2</v>
      </c>
    </row>
    <row r="59" spans="1:11">
      <c r="A59" s="129" t="s">
        <v>37</v>
      </c>
      <c r="B59" s="130" t="s">
        <v>212</v>
      </c>
      <c r="C59" s="131">
        <v>1</v>
      </c>
      <c r="D59" s="131">
        <v>1</v>
      </c>
      <c r="E59" s="131">
        <v>3</v>
      </c>
      <c r="F59" s="131">
        <v>4</v>
      </c>
      <c r="G59" s="131">
        <v>1</v>
      </c>
      <c r="H59" s="132"/>
      <c r="I59" s="133">
        <f t="shared" si="4"/>
        <v>10</v>
      </c>
      <c r="J59" s="134">
        <v>6</v>
      </c>
      <c r="K59" s="135">
        <f t="shared" si="5"/>
        <v>1.6666666666666667</v>
      </c>
    </row>
    <row r="60" spans="1:11">
      <c r="A60" s="129" t="s">
        <v>37</v>
      </c>
      <c r="B60" s="130" t="s">
        <v>213</v>
      </c>
      <c r="C60" s="131">
        <v>3</v>
      </c>
      <c r="D60" s="131">
        <v>1</v>
      </c>
      <c r="E60" s="134">
        <v>3</v>
      </c>
      <c r="F60" s="131">
        <v>2</v>
      </c>
      <c r="G60" s="131">
        <v>1</v>
      </c>
      <c r="H60" s="132"/>
      <c r="I60" s="133">
        <f t="shared" si="4"/>
        <v>10</v>
      </c>
      <c r="J60" s="134">
        <v>6</v>
      </c>
      <c r="K60" s="135">
        <f t="shared" si="5"/>
        <v>1.6666666666666667</v>
      </c>
    </row>
    <row r="61" spans="1:11">
      <c r="A61" s="129" t="s">
        <v>38</v>
      </c>
      <c r="B61" s="130" t="s">
        <v>214</v>
      </c>
      <c r="C61" s="131">
        <v>3</v>
      </c>
      <c r="D61" s="132"/>
      <c r="E61" s="134">
        <v>5</v>
      </c>
      <c r="F61" s="132"/>
      <c r="G61" s="132"/>
      <c r="H61" s="131">
        <v>2</v>
      </c>
      <c r="I61" s="133">
        <f t="shared" si="4"/>
        <v>10</v>
      </c>
      <c r="J61" s="134">
        <v>6</v>
      </c>
      <c r="K61" s="135">
        <f t="shared" si="5"/>
        <v>1.6666666666666667</v>
      </c>
    </row>
    <row r="62" spans="1:11">
      <c r="A62" s="129" t="s">
        <v>37</v>
      </c>
      <c r="B62" s="130" t="s">
        <v>215</v>
      </c>
      <c r="C62" s="131">
        <v>2</v>
      </c>
      <c r="D62" s="131">
        <v>3</v>
      </c>
      <c r="E62" s="134">
        <v>2</v>
      </c>
      <c r="F62" s="131">
        <v>1</v>
      </c>
      <c r="G62" s="131">
        <v>1</v>
      </c>
      <c r="H62" s="132"/>
      <c r="I62" s="133">
        <f t="shared" si="4"/>
        <v>9</v>
      </c>
      <c r="J62" s="134">
        <v>6</v>
      </c>
      <c r="K62" s="135">
        <f t="shared" si="5"/>
        <v>1.5</v>
      </c>
    </row>
    <row r="63" spans="1:11">
      <c r="A63" s="129" t="s">
        <v>35</v>
      </c>
      <c r="B63" s="130" t="s">
        <v>216</v>
      </c>
      <c r="C63" s="131">
        <v>2</v>
      </c>
      <c r="D63" s="131">
        <v>1</v>
      </c>
      <c r="E63" s="134">
        <v>1</v>
      </c>
      <c r="F63" s="131">
        <v>3</v>
      </c>
      <c r="G63" s="131">
        <v>1</v>
      </c>
      <c r="H63" s="132"/>
      <c r="I63" s="133">
        <f t="shared" si="4"/>
        <v>8</v>
      </c>
      <c r="J63" s="134">
        <v>6</v>
      </c>
      <c r="K63" s="135">
        <f t="shared" si="5"/>
        <v>1.3333333333333333</v>
      </c>
    </row>
    <row r="64" spans="1:11">
      <c r="A64" s="129" t="s">
        <v>35</v>
      </c>
      <c r="B64" s="130" t="s">
        <v>217</v>
      </c>
      <c r="C64" s="131">
        <v>1</v>
      </c>
      <c r="D64" s="131">
        <v>1</v>
      </c>
      <c r="E64" s="131">
        <v>1</v>
      </c>
      <c r="F64" s="131">
        <v>3</v>
      </c>
      <c r="G64" s="131">
        <v>1</v>
      </c>
      <c r="H64" s="132"/>
      <c r="I64" s="133">
        <f t="shared" si="4"/>
        <v>7</v>
      </c>
      <c r="J64" s="134">
        <v>6</v>
      </c>
      <c r="K64" s="135">
        <f t="shared" si="5"/>
        <v>1.1666666666666667</v>
      </c>
    </row>
    <row r="65" spans="1:11">
      <c r="A65" s="129" t="s">
        <v>37</v>
      </c>
      <c r="B65" s="130" t="s">
        <v>218</v>
      </c>
      <c r="C65" s="131">
        <v>2</v>
      </c>
      <c r="D65" s="131">
        <v>1</v>
      </c>
      <c r="E65" s="134">
        <v>2</v>
      </c>
      <c r="F65" s="131">
        <v>1</v>
      </c>
      <c r="G65" s="132"/>
      <c r="H65" s="132"/>
      <c r="I65" s="133">
        <f t="shared" si="4"/>
        <v>6</v>
      </c>
      <c r="J65" s="134">
        <v>6</v>
      </c>
      <c r="K65" s="135">
        <f t="shared" si="5"/>
        <v>1</v>
      </c>
    </row>
    <row r="66" spans="1:11">
      <c r="A66" s="129" t="s">
        <v>37</v>
      </c>
      <c r="B66" s="130" t="s">
        <v>219</v>
      </c>
      <c r="C66" s="131">
        <v>2</v>
      </c>
      <c r="D66" s="131">
        <v>1</v>
      </c>
      <c r="E66" s="131">
        <v>2</v>
      </c>
      <c r="F66" s="131">
        <v>1</v>
      </c>
      <c r="G66" s="132"/>
      <c r="H66" s="132"/>
      <c r="I66" s="133">
        <f t="shared" si="4"/>
        <v>6</v>
      </c>
      <c r="J66" s="134">
        <v>6</v>
      </c>
      <c r="K66" s="135">
        <f t="shared" si="5"/>
        <v>1</v>
      </c>
    </row>
    <row r="67" spans="1:11">
      <c r="A67" s="129" t="s">
        <v>35</v>
      </c>
      <c r="B67" s="130" t="s">
        <v>220</v>
      </c>
      <c r="C67" s="131">
        <v>1</v>
      </c>
      <c r="D67" s="131">
        <v>1</v>
      </c>
      <c r="E67" s="134">
        <v>1</v>
      </c>
      <c r="F67" s="132"/>
      <c r="G67" s="131">
        <v>2</v>
      </c>
      <c r="H67" s="131">
        <v>1</v>
      </c>
      <c r="I67" s="133">
        <f t="shared" si="4"/>
        <v>6</v>
      </c>
      <c r="J67" s="134">
        <v>6</v>
      </c>
      <c r="K67" s="135">
        <f t="shared" si="5"/>
        <v>1</v>
      </c>
    </row>
    <row r="68" spans="1:11">
      <c r="A68" s="129" t="s">
        <v>35</v>
      </c>
      <c r="B68" s="130" t="s">
        <v>221</v>
      </c>
      <c r="C68" s="131">
        <v>1</v>
      </c>
      <c r="D68" s="131">
        <v>4</v>
      </c>
      <c r="E68" s="132"/>
      <c r="F68" s="132"/>
      <c r="G68" s="132"/>
      <c r="H68" s="132"/>
      <c r="I68" s="133">
        <f t="shared" si="4"/>
        <v>5</v>
      </c>
      <c r="J68" s="134">
        <v>6</v>
      </c>
      <c r="K68" s="135">
        <f t="shared" si="5"/>
        <v>0.83333333333333337</v>
      </c>
    </row>
    <row r="69" spans="1:11">
      <c r="A69" s="129" t="s">
        <v>41</v>
      </c>
      <c r="B69" s="138" t="s">
        <v>222</v>
      </c>
      <c r="C69" s="133"/>
      <c r="D69" s="134"/>
      <c r="E69" s="134">
        <v>1</v>
      </c>
      <c r="F69" s="134">
        <v>3</v>
      </c>
      <c r="G69" s="134">
        <v>1</v>
      </c>
      <c r="H69" s="133"/>
      <c r="I69" s="133">
        <f t="shared" si="4"/>
        <v>5</v>
      </c>
      <c r="J69" s="134">
        <v>6</v>
      </c>
      <c r="K69" s="135">
        <f t="shared" si="5"/>
        <v>0.83333333333333337</v>
      </c>
    </row>
    <row r="70" spans="1:11">
      <c r="A70" s="129" t="s">
        <v>39</v>
      </c>
      <c r="B70" s="130" t="s">
        <v>223</v>
      </c>
      <c r="C70" s="131"/>
      <c r="D70" s="131">
        <v>1</v>
      </c>
      <c r="E70" s="133"/>
      <c r="F70" s="132"/>
      <c r="G70" s="131">
        <v>3</v>
      </c>
      <c r="H70" s="132"/>
      <c r="I70" s="133">
        <f t="shared" si="4"/>
        <v>4</v>
      </c>
      <c r="J70" s="134">
        <v>6</v>
      </c>
      <c r="K70" s="135">
        <f t="shared" si="5"/>
        <v>0.66666666666666663</v>
      </c>
    </row>
    <row r="71" spans="1:11">
      <c r="A71" s="129" t="s">
        <v>35</v>
      </c>
      <c r="B71" s="130" t="s">
        <v>224</v>
      </c>
      <c r="C71" s="131">
        <v>2</v>
      </c>
      <c r="D71" s="131">
        <v>1</v>
      </c>
      <c r="E71" s="133"/>
      <c r="F71" s="131">
        <v>1</v>
      </c>
      <c r="G71" s="132"/>
      <c r="H71" s="132"/>
      <c r="I71" s="133">
        <f t="shared" si="4"/>
        <v>4</v>
      </c>
      <c r="J71" s="134">
        <v>6</v>
      </c>
      <c r="K71" s="135">
        <f t="shared" si="5"/>
        <v>0.66666666666666663</v>
      </c>
    </row>
    <row r="72" spans="1:11">
      <c r="A72" s="129" t="s">
        <v>39</v>
      </c>
      <c r="B72" s="138" t="s">
        <v>225</v>
      </c>
      <c r="C72" s="133"/>
      <c r="D72" s="134">
        <v>4</v>
      </c>
      <c r="E72" s="133"/>
      <c r="F72" s="133"/>
      <c r="G72" s="133"/>
      <c r="H72" s="133"/>
      <c r="I72" s="133">
        <f t="shared" si="4"/>
        <v>4</v>
      </c>
      <c r="J72" s="134">
        <v>6</v>
      </c>
      <c r="K72" s="135">
        <f t="shared" si="5"/>
        <v>0.66666666666666663</v>
      </c>
    </row>
    <row r="73" spans="1:11">
      <c r="A73" s="129" t="s">
        <v>37</v>
      </c>
      <c r="B73" s="130" t="s">
        <v>226</v>
      </c>
      <c r="C73" s="131">
        <v>1</v>
      </c>
      <c r="D73" s="132"/>
      <c r="E73" s="134">
        <v>2</v>
      </c>
      <c r="F73" s="131">
        <v>1</v>
      </c>
      <c r="G73" s="132"/>
      <c r="H73" s="132"/>
      <c r="I73" s="133">
        <f t="shared" si="4"/>
        <v>4</v>
      </c>
      <c r="J73" s="134">
        <v>6</v>
      </c>
      <c r="K73" s="135">
        <f t="shared" si="5"/>
        <v>0.66666666666666663</v>
      </c>
    </row>
    <row r="74" spans="1:11">
      <c r="A74" s="129" t="s">
        <v>38</v>
      </c>
      <c r="B74" s="130" t="s">
        <v>227</v>
      </c>
      <c r="C74" s="132"/>
      <c r="D74" s="132"/>
      <c r="E74" s="132"/>
      <c r="F74" s="132"/>
      <c r="G74" s="131">
        <v>4</v>
      </c>
      <c r="H74" s="132"/>
      <c r="I74" s="133">
        <f t="shared" si="4"/>
        <v>4</v>
      </c>
      <c r="J74" s="134">
        <v>6</v>
      </c>
      <c r="K74" s="135">
        <f t="shared" si="5"/>
        <v>0.66666666666666663</v>
      </c>
    </row>
    <row r="75" spans="1:11">
      <c r="A75" s="129" t="s">
        <v>38</v>
      </c>
      <c r="B75" s="130" t="s">
        <v>228</v>
      </c>
      <c r="C75" s="131"/>
      <c r="D75" s="132"/>
      <c r="E75" s="134">
        <v>2</v>
      </c>
      <c r="F75" s="132"/>
      <c r="G75" s="131">
        <v>2</v>
      </c>
      <c r="H75" s="132"/>
      <c r="I75" s="133">
        <f t="shared" si="4"/>
        <v>4</v>
      </c>
      <c r="J75" s="134">
        <v>6</v>
      </c>
      <c r="K75" s="135">
        <f t="shared" si="5"/>
        <v>0.66666666666666663</v>
      </c>
    </row>
    <row r="76" spans="1:11">
      <c r="A76" s="129" t="s">
        <v>42</v>
      </c>
      <c r="B76" s="138" t="s">
        <v>229</v>
      </c>
      <c r="C76" s="133"/>
      <c r="D76" s="134"/>
      <c r="E76" s="133"/>
      <c r="F76" s="134">
        <v>2</v>
      </c>
      <c r="G76" s="133"/>
      <c r="H76" s="134">
        <v>2</v>
      </c>
      <c r="I76" s="133">
        <f t="shared" si="4"/>
        <v>4</v>
      </c>
      <c r="J76" s="134">
        <v>6</v>
      </c>
      <c r="K76" s="135">
        <f t="shared" si="5"/>
        <v>0.66666666666666663</v>
      </c>
    </row>
    <row r="77" spans="1:11">
      <c r="A77" s="129" t="s">
        <v>41</v>
      </c>
      <c r="B77" s="138" t="s">
        <v>230</v>
      </c>
      <c r="C77" s="133"/>
      <c r="D77" s="134"/>
      <c r="E77" s="133"/>
      <c r="F77" s="134">
        <v>4</v>
      </c>
      <c r="G77" s="133"/>
      <c r="H77" s="133"/>
      <c r="I77" s="133">
        <f t="shared" si="4"/>
        <v>4</v>
      </c>
      <c r="J77" s="134">
        <v>6</v>
      </c>
      <c r="K77" s="135">
        <f t="shared" si="5"/>
        <v>0.66666666666666663</v>
      </c>
    </row>
    <row r="78" spans="1:11">
      <c r="A78" s="129" t="s">
        <v>38</v>
      </c>
      <c r="B78" s="138" t="s">
        <v>231</v>
      </c>
      <c r="C78" s="134">
        <v>1</v>
      </c>
      <c r="D78" s="133"/>
      <c r="E78" s="133"/>
      <c r="F78" s="133"/>
      <c r="G78" s="134">
        <v>2</v>
      </c>
      <c r="H78" s="134">
        <v>1</v>
      </c>
      <c r="I78" s="133">
        <f t="shared" si="4"/>
        <v>4</v>
      </c>
      <c r="J78" s="134">
        <v>6</v>
      </c>
      <c r="K78" s="135">
        <f t="shared" si="5"/>
        <v>0.66666666666666663</v>
      </c>
    </row>
    <row r="79" spans="1:11">
      <c r="A79" s="129" t="s">
        <v>37</v>
      </c>
      <c r="B79" s="130" t="s">
        <v>232</v>
      </c>
      <c r="C79" s="131">
        <v>1</v>
      </c>
      <c r="D79" s="131">
        <v>2</v>
      </c>
      <c r="E79" s="132"/>
      <c r="F79" s="132"/>
      <c r="G79" s="132"/>
      <c r="H79" s="132"/>
      <c r="I79" s="133">
        <f t="shared" si="4"/>
        <v>3</v>
      </c>
      <c r="J79" s="134">
        <v>6</v>
      </c>
      <c r="K79" s="135">
        <f t="shared" si="5"/>
        <v>0.5</v>
      </c>
    </row>
    <row r="80" spans="1:11">
      <c r="A80" s="129" t="s">
        <v>37</v>
      </c>
      <c r="B80" s="138" t="s">
        <v>233</v>
      </c>
      <c r="C80" s="133"/>
      <c r="D80" s="134">
        <v>1</v>
      </c>
      <c r="E80" s="134">
        <v>1</v>
      </c>
      <c r="F80" s="134">
        <v>1</v>
      </c>
      <c r="G80" s="133"/>
      <c r="H80" s="133"/>
      <c r="I80" s="133">
        <f t="shared" si="4"/>
        <v>3</v>
      </c>
      <c r="J80" s="134">
        <v>6</v>
      </c>
      <c r="K80" s="135">
        <f t="shared" si="5"/>
        <v>0.5</v>
      </c>
    </row>
    <row r="81" spans="1:11">
      <c r="A81" s="129" t="s">
        <v>38</v>
      </c>
      <c r="B81" s="130" t="s">
        <v>234</v>
      </c>
      <c r="C81" s="131">
        <v>1</v>
      </c>
      <c r="D81" s="132"/>
      <c r="E81" s="133"/>
      <c r="F81" s="132"/>
      <c r="G81" s="131">
        <v>2</v>
      </c>
      <c r="H81" s="132"/>
      <c r="I81" s="133">
        <f t="shared" si="4"/>
        <v>3</v>
      </c>
      <c r="J81" s="134">
        <v>6</v>
      </c>
      <c r="K81" s="135">
        <f t="shared" si="5"/>
        <v>0.5</v>
      </c>
    </row>
    <row r="82" spans="1:11">
      <c r="A82" s="129" t="s">
        <v>38</v>
      </c>
      <c r="B82" s="130" t="s">
        <v>235</v>
      </c>
      <c r="C82" s="131">
        <v>1</v>
      </c>
      <c r="D82" s="132"/>
      <c r="E82" s="134">
        <v>2</v>
      </c>
      <c r="F82" s="132"/>
      <c r="G82" s="132"/>
      <c r="H82" s="132"/>
      <c r="I82" s="133">
        <f t="shared" si="4"/>
        <v>3</v>
      </c>
      <c r="J82" s="134">
        <v>6</v>
      </c>
      <c r="K82" s="135">
        <f t="shared" si="5"/>
        <v>0.5</v>
      </c>
    </row>
    <row r="83" spans="1:11">
      <c r="A83" s="129" t="s">
        <v>42</v>
      </c>
      <c r="B83" s="130" t="s">
        <v>236</v>
      </c>
      <c r="C83" s="132"/>
      <c r="D83" s="132"/>
      <c r="E83" s="132"/>
      <c r="F83" s="131">
        <v>1</v>
      </c>
      <c r="G83" s="132"/>
      <c r="H83" s="131">
        <v>2</v>
      </c>
      <c r="I83" s="133">
        <f t="shared" si="4"/>
        <v>3</v>
      </c>
      <c r="J83" s="134">
        <v>6</v>
      </c>
      <c r="K83" s="135">
        <f t="shared" si="5"/>
        <v>0.5</v>
      </c>
    </row>
    <row r="84" spans="1:11">
      <c r="A84" s="129" t="s">
        <v>38</v>
      </c>
      <c r="B84" s="130" t="s">
        <v>237</v>
      </c>
      <c r="C84" s="131">
        <v>1</v>
      </c>
      <c r="D84" s="132"/>
      <c r="E84" s="132"/>
      <c r="F84" s="132"/>
      <c r="G84" s="131">
        <v>1</v>
      </c>
      <c r="H84" s="132"/>
      <c r="I84" s="133">
        <f t="shared" si="4"/>
        <v>2</v>
      </c>
      <c r="J84" s="134">
        <v>6</v>
      </c>
      <c r="K84" s="135">
        <f t="shared" si="5"/>
        <v>0.33333333333333331</v>
      </c>
    </row>
    <row r="85" spans="1:11">
      <c r="A85" s="129" t="s">
        <v>41</v>
      </c>
      <c r="B85" s="138" t="s">
        <v>238</v>
      </c>
      <c r="C85" s="133"/>
      <c r="D85" s="134"/>
      <c r="E85" s="133"/>
      <c r="F85" s="134"/>
      <c r="G85" s="133"/>
      <c r="H85" s="134">
        <v>2</v>
      </c>
      <c r="I85" s="133">
        <f t="shared" si="4"/>
        <v>2</v>
      </c>
      <c r="J85" s="134">
        <v>6</v>
      </c>
      <c r="K85" s="135">
        <f t="shared" si="5"/>
        <v>0.33333333333333331</v>
      </c>
    </row>
    <row r="86" spans="1:11">
      <c r="A86" s="129" t="s">
        <v>35</v>
      </c>
      <c r="B86" s="130" t="s">
        <v>239</v>
      </c>
      <c r="C86" s="132"/>
      <c r="D86" s="131">
        <v>1</v>
      </c>
      <c r="E86" s="133"/>
      <c r="F86" s="132"/>
      <c r="G86" s="132"/>
      <c r="H86" s="132"/>
      <c r="I86" s="133">
        <f t="shared" si="4"/>
        <v>1</v>
      </c>
      <c r="J86" s="134">
        <v>6</v>
      </c>
      <c r="K86" s="135">
        <f t="shared" si="5"/>
        <v>0.16666666666666666</v>
      </c>
    </row>
    <row r="87" spans="1:11">
      <c r="A87" s="129" t="s">
        <v>39</v>
      </c>
      <c r="B87" s="138" t="s">
        <v>240</v>
      </c>
      <c r="C87" s="133"/>
      <c r="D87" s="134">
        <v>1</v>
      </c>
      <c r="E87" s="133"/>
      <c r="F87" s="133"/>
      <c r="G87" s="133"/>
      <c r="H87" s="133"/>
      <c r="I87" s="133">
        <f t="shared" si="4"/>
        <v>1</v>
      </c>
      <c r="J87" s="134">
        <v>6</v>
      </c>
      <c r="K87" s="135">
        <f t="shared" si="5"/>
        <v>0.16666666666666666</v>
      </c>
    </row>
    <row r="88" spans="1:11">
      <c r="A88" s="129" t="s">
        <v>42</v>
      </c>
      <c r="B88" s="138" t="s">
        <v>241</v>
      </c>
      <c r="C88" s="133"/>
      <c r="D88" s="134">
        <v>1</v>
      </c>
      <c r="E88" s="133"/>
      <c r="F88" s="133"/>
      <c r="G88" s="133"/>
      <c r="H88" s="133"/>
      <c r="I88" s="133">
        <f t="shared" si="4"/>
        <v>1</v>
      </c>
      <c r="J88" s="134">
        <v>6</v>
      </c>
      <c r="K88" s="135">
        <f t="shared" si="5"/>
        <v>0.16666666666666666</v>
      </c>
    </row>
    <row r="89" spans="1:11">
      <c r="A89" s="129" t="s">
        <v>41</v>
      </c>
      <c r="B89" s="138" t="s">
        <v>242</v>
      </c>
      <c r="C89" s="133"/>
      <c r="D89" s="134"/>
      <c r="E89" s="133"/>
      <c r="F89" s="134">
        <v>1</v>
      </c>
      <c r="G89" s="133"/>
      <c r="H89" s="133"/>
      <c r="I89" s="133">
        <f t="shared" si="4"/>
        <v>1</v>
      </c>
      <c r="J89" s="134">
        <v>6</v>
      </c>
      <c r="K89" s="135">
        <f t="shared" si="5"/>
        <v>0.16666666666666666</v>
      </c>
    </row>
    <row r="90" spans="1:11">
      <c r="A90" s="129" t="s">
        <v>41</v>
      </c>
      <c r="B90" s="138" t="s">
        <v>243</v>
      </c>
      <c r="C90" s="133"/>
      <c r="D90" s="134"/>
      <c r="E90" s="133"/>
      <c r="F90" s="134"/>
      <c r="G90" s="133"/>
      <c r="H90" s="134">
        <v>1</v>
      </c>
      <c r="I90" s="133">
        <f t="shared" si="4"/>
        <v>1</v>
      </c>
      <c r="J90" s="134">
        <v>6</v>
      </c>
      <c r="K90" s="135">
        <f t="shared" si="5"/>
        <v>0.16666666666666666</v>
      </c>
    </row>
    <row r="91" spans="1:11">
      <c r="A91" s="129" t="s">
        <v>41</v>
      </c>
      <c r="B91" s="138" t="s">
        <v>244</v>
      </c>
      <c r="C91" s="133"/>
      <c r="D91" s="134"/>
      <c r="E91" s="133"/>
      <c r="F91" s="134">
        <v>1</v>
      </c>
      <c r="G91" s="133"/>
      <c r="H91" s="133"/>
      <c r="I91" s="133">
        <f t="shared" si="4"/>
        <v>1</v>
      </c>
      <c r="J91" s="134">
        <v>6</v>
      </c>
      <c r="K91" s="135">
        <f t="shared" si="5"/>
        <v>0.16666666666666666</v>
      </c>
    </row>
    <row r="92" spans="1:11">
      <c r="A92" s="225" t="s">
        <v>245</v>
      </c>
      <c r="B92" s="226"/>
      <c r="C92" s="226"/>
      <c r="D92" s="226"/>
      <c r="E92" s="226"/>
      <c r="F92" s="226"/>
      <c r="G92" s="226"/>
      <c r="H92" s="226"/>
      <c r="I92" s="226"/>
      <c r="J92" s="226"/>
      <c r="K92" s="227"/>
    </row>
    <row r="93" spans="1:11">
      <c r="A93" s="230" t="s">
        <v>156</v>
      </c>
      <c r="B93" s="191" t="s">
        <v>157</v>
      </c>
      <c r="C93" s="228" t="s">
        <v>158</v>
      </c>
      <c r="D93" s="193"/>
      <c r="E93" s="193"/>
      <c r="F93" s="193"/>
      <c r="G93" s="193"/>
      <c r="H93" s="188"/>
      <c r="I93" s="191" t="s">
        <v>159</v>
      </c>
      <c r="J93" s="191" t="s">
        <v>160</v>
      </c>
      <c r="K93" s="233" t="s">
        <v>161</v>
      </c>
    </row>
    <row r="94" spans="1:11">
      <c r="A94" s="231"/>
      <c r="B94" s="232"/>
      <c r="C94" s="128">
        <v>1</v>
      </c>
      <c r="D94" s="128">
        <v>2</v>
      </c>
      <c r="E94" s="128">
        <v>3</v>
      </c>
      <c r="F94" s="128">
        <v>4</v>
      </c>
      <c r="G94" s="128">
        <v>5</v>
      </c>
      <c r="H94" s="128">
        <v>6</v>
      </c>
      <c r="I94" s="232"/>
      <c r="J94" s="232"/>
      <c r="K94" s="227"/>
    </row>
    <row r="95" spans="1:11">
      <c r="A95" s="129" t="s">
        <v>37</v>
      </c>
      <c r="B95" s="138" t="s">
        <v>246</v>
      </c>
      <c r="C95" s="134">
        <v>1</v>
      </c>
      <c r="D95" s="134">
        <v>1</v>
      </c>
      <c r="E95" s="134">
        <v>6</v>
      </c>
      <c r="F95" s="134">
        <v>1</v>
      </c>
      <c r="G95" s="134">
        <v>1</v>
      </c>
      <c r="H95" s="134">
        <v>1</v>
      </c>
      <c r="I95" s="133">
        <f t="shared" ref="I95:I134" si="6">C95+D95+E95+F95+G95+H95</f>
        <v>11</v>
      </c>
      <c r="J95" s="131">
        <v>6</v>
      </c>
      <c r="K95" s="135">
        <f t="shared" ref="K95:K134" si="7">I95/J95</f>
        <v>1.8333333333333333</v>
      </c>
    </row>
    <row r="96" spans="1:11">
      <c r="A96" s="129" t="s">
        <v>37</v>
      </c>
      <c r="B96" s="138" t="s">
        <v>247</v>
      </c>
      <c r="C96" s="134">
        <v>1</v>
      </c>
      <c r="D96" s="134">
        <v>3</v>
      </c>
      <c r="E96" s="134">
        <v>3</v>
      </c>
      <c r="F96" s="134">
        <v>3</v>
      </c>
      <c r="G96" s="133"/>
      <c r="H96" s="134">
        <v>1</v>
      </c>
      <c r="I96" s="133">
        <f t="shared" si="6"/>
        <v>11</v>
      </c>
      <c r="J96" s="131">
        <v>6</v>
      </c>
      <c r="K96" s="135">
        <f t="shared" si="7"/>
        <v>1.8333333333333333</v>
      </c>
    </row>
    <row r="97" spans="1:11">
      <c r="A97" s="129" t="s">
        <v>35</v>
      </c>
      <c r="B97" s="130" t="s">
        <v>248</v>
      </c>
      <c r="C97" s="131">
        <v>4</v>
      </c>
      <c r="D97" s="131">
        <v>2</v>
      </c>
      <c r="E97" s="131">
        <v>2</v>
      </c>
      <c r="F97" s="131">
        <v>1</v>
      </c>
      <c r="G97" s="131">
        <v>1</v>
      </c>
      <c r="H97" s="132"/>
      <c r="I97" s="133">
        <f t="shared" si="6"/>
        <v>10</v>
      </c>
      <c r="J97" s="131">
        <v>6</v>
      </c>
      <c r="K97" s="135">
        <f t="shared" si="7"/>
        <v>1.6666666666666667</v>
      </c>
    </row>
    <row r="98" spans="1:11">
      <c r="A98" s="129" t="s">
        <v>35</v>
      </c>
      <c r="B98" s="130" t="s">
        <v>249</v>
      </c>
      <c r="C98" s="131">
        <v>5</v>
      </c>
      <c r="D98" s="131">
        <v>1</v>
      </c>
      <c r="E98" s="134">
        <v>1</v>
      </c>
      <c r="F98" s="131">
        <v>1</v>
      </c>
      <c r="G98" s="131">
        <v>1</v>
      </c>
      <c r="H98" s="132"/>
      <c r="I98" s="133">
        <f t="shared" si="6"/>
        <v>9</v>
      </c>
      <c r="J98" s="131">
        <v>6</v>
      </c>
      <c r="K98" s="135">
        <f t="shared" si="7"/>
        <v>1.5</v>
      </c>
    </row>
    <row r="99" spans="1:11">
      <c r="A99" s="129" t="s">
        <v>35</v>
      </c>
      <c r="B99" s="130" t="s">
        <v>250</v>
      </c>
      <c r="C99" s="131">
        <v>2</v>
      </c>
      <c r="D99" s="131">
        <v>4</v>
      </c>
      <c r="E99" s="131">
        <v>2</v>
      </c>
      <c r="F99" s="132"/>
      <c r="G99" s="132"/>
      <c r="H99" s="132"/>
      <c r="I99" s="133">
        <f t="shared" si="6"/>
        <v>8</v>
      </c>
      <c r="J99" s="131">
        <v>6</v>
      </c>
      <c r="K99" s="135">
        <f t="shared" si="7"/>
        <v>1.3333333333333333</v>
      </c>
    </row>
    <row r="100" spans="1:11">
      <c r="A100" s="129" t="s">
        <v>38</v>
      </c>
      <c r="B100" s="130" t="s">
        <v>251</v>
      </c>
      <c r="C100" s="131">
        <v>1</v>
      </c>
      <c r="D100" s="131">
        <v>3</v>
      </c>
      <c r="E100" s="131">
        <v>3</v>
      </c>
      <c r="F100" s="131">
        <v>1</v>
      </c>
      <c r="G100" s="131"/>
      <c r="H100" s="132"/>
      <c r="I100" s="133">
        <f t="shared" si="6"/>
        <v>8</v>
      </c>
      <c r="J100" s="131">
        <v>6</v>
      </c>
      <c r="K100" s="135">
        <f t="shared" si="7"/>
        <v>1.3333333333333333</v>
      </c>
    </row>
    <row r="101" spans="1:11">
      <c r="A101" s="129" t="s">
        <v>41</v>
      </c>
      <c r="B101" s="138" t="s">
        <v>252</v>
      </c>
      <c r="C101" s="133"/>
      <c r="D101" s="134"/>
      <c r="E101" s="134">
        <v>2</v>
      </c>
      <c r="F101" s="134">
        <v>1</v>
      </c>
      <c r="G101" s="134">
        <v>3</v>
      </c>
      <c r="H101" s="134">
        <v>2</v>
      </c>
      <c r="I101" s="133">
        <f t="shared" si="6"/>
        <v>8</v>
      </c>
      <c r="J101" s="131">
        <v>6</v>
      </c>
      <c r="K101" s="135">
        <f t="shared" si="7"/>
        <v>1.3333333333333333</v>
      </c>
    </row>
    <row r="102" spans="1:11">
      <c r="A102" s="129" t="s">
        <v>37</v>
      </c>
      <c r="B102" s="138" t="s">
        <v>253</v>
      </c>
      <c r="C102" s="134">
        <v>2</v>
      </c>
      <c r="D102" s="134">
        <v>1</v>
      </c>
      <c r="E102" s="134">
        <v>2</v>
      </c>
      <c r="F102" s="134">
        <v>1</v>
      </c>
      <c r="G102" s="134">
        <v>1</v>
      </c>
      <c r="H102" s="133"/>
      <c r="I102" s="133">
        <f t="shared" si="6"/>
        <v>7</v>
      </c>
      <c r="J102" s="131">
        <v>6</v>
      </c>
      <c r="K102" s="135">
        <f t="shared" si="7"/>
        <v>1.1666666666666667</v>
      </c>
    </row>
    <row r="103" spans="1:11">
      <c r="A103" s="129" t="s">
        <v>41</v>
      </c>
      <c r="B103" s="138" t="s">
        <v>254</v>
      </c>
      <c r="C103" s="134">
        <v>2</v>
      </c>
      <c r="D103" s="133"/>
      <c r="E103" s="133"/>
      <c r="F103" s="134">
        <v>3</v>
      </c>
      <c r="G103" s="134">
        <v>1</v>
      </c>
      <c r="H103" s="133"/>
      <c r="I103" s="133">
        <f t="shared" si="6"/>
        <v>6</v>
      </c>
      <c r="J103" s="131">
        <v>6</v>
      </c>
      <c r="K103" s="135">
        <f t="shared" si="7"/>
        <v>1</v>
      </c>
    </row>
    <row r="104" spans="1:11">
      <c r="A104" s="129" t="s">
        <v>35</v>
      </c>
      <c r="B104" s="138" t="s">
        <v>255</v>
      </c>
      <c r="C104" s="134">
        <v>1</v>
      </c>
      <c r="D104" s="134">
        <v>1</v>
      </c>
      <c r="E104" s="134">
        <v>2</v>
      </c>
      <c r="F104" s="134">
        <v>1</v>
      </c>
      <c r="G104" s="133"/>
      <c r="H104" s="133"/>
      <c r="I104" s="133">
        <f t="shared" si="6"/>
        <v>5</v>
      </c>
      <c r="J104" s="131">
        <v>6</v>
      </c>
      <c r="K104" s="135">
        <f t="shared" si="7"/>
        <v>0.83333333333333337</v>
      </c>
    </row>
    <row r="105" spans="1:11">
      <c r="A105" s="129" t="s">
        <v>38</v>
      </c>
      <c r="B105" s="138" t="s">
        <v>256</v>
      </c>
      <c r="C105" s="133"/>
      <c r="D105" s="134"/>
      <c r="E105" s="134">
        <v>1</v>
      </c>
      <c r="F105" s="134">
        <v>1</v>
      </c>
      <c r="G105" s="134">
        <v>3</v>
      </c>
      <c r="H105" s="133"/>
      <c r="I105" s="133">
        <f t="shared" si="6"/>
        <v>5</v>
      </c>
      <c r="J105" s="131">
        <v>6</v>
      </c>
      <c r="K105" s="135">
        <f t="shared" si="7"/>
        <v>0.83333333333333337</v>
      </c>
    </row>
    <row r="106" spans="1:11">
      <c r="A106" s="129" t="s">
        <v>38</v>
      </c>
      <c r="B106" s="138" t="s">
        <v>257</v>
      </c>
      <c r="C106" s="133"/>
      <c r="D106" s="134">
        <v>1</v>
      </c>
      <c r="E106" s="134">
        <v>1</v>
      </c>
      <c r="F106" s="133"/>
      <c r="G106" s="134">
        <v>3</v>
      </c>
      <c r="H106" s="133"/>
      <c r="I106" s="133">
        <f t="shared" si="6"/>
        <v>5</v>
      </c>
      <c r="J106" s="131">
        <v>6</v>
      </c>
      <c r="K106" s="135">
        <f t="shared" si="7"/>
        <v>0.83333333333333337</v>
      </c>
    </row>
    <row r="107" spans="1:11">
      <c r="A107" s="129" t="s">
        <v>41</v>
      </c>
      <c r="B107" s="138" t="s">
        <v>258</v>
      </c>
      <c r="C107" s="133"/>
      <c r="D107" s="134"/>
      <c r="E107" s="133"/>
      <c r="F107" s="134">
        <v>5</v>
      </c>
      <c r="G107" s="133"/>
      <c r="H107" s="133"/>
      <c r="I107" s="133">
        <f t="shared" si="6"/>
        <v>5</v>
      </c>
      <c r="J107" s="131">
        <v>6</v>
      </c>
      <c r="K107" s="135">
        <f t="shared" si="7"/>
        <v>0.83333333333333337</v>
      </c>
    </row>
    <row r="108" spans="1:11">
      <c r="A108" s="129" t="s">
        <v>35</v>
      </c>
      <c r="B108" s="138" t="s">
        <v>259</v>
      </c>
      <c r="C108" s="134">
        <v>1</v>
      </c>
      <c r="D108" s="134">
        <v>1</v>
      </c>
      <c r="E108" s="133"/>
      <c r="F108" s="133"/>
      <c r="G108" s="133"/>
      <c r="H108" s="134">
        <v>3</v>
      </c>
      <c r="I108" s="133">
        <f t="shared" si="6"/>
        <v>5</v>
      </c>
      <c r="J108" s="131">
        <v>6</v>
      </c>
      <c r="K108" s="135">
        <f t="shared" si="7"/>
        <v>0.83333333333333337</v>
      </c>
    </row>
    <row r="109" spans="1:11">
      <c r="A109" s="129" t="s">
        <v>39</v>
      </c>
      <c r="B109" s="138" t="s">
        <v>260</v>
      </c>
      <c r="C109" s="133"/>
      <c r="D109" s="134">
        <v>2</v>
      </c>
      <c r="E109" s="133"/>
      <c r="F109" s="133"/>
      <c r="G109" s="134">
        <v>1</v>
      </c>
      <c r="H109" s="134">
        <v>1</v>
      </c>
      <c r="I109" s="133">
        <f t="shared" si="6"/>
        <v>4</v>
      </c>
      <c r="J109" s="131">
        <v>6</v>
      </c>
      <c r="K109" s="135">
        <f t="shared" si="7"/>
        <v>0.66666666666666663</v>
      </c>
    </row>
    <row r="110" spans="1:11">
      <c r="A110" s="129" t="s">
        <v>35</v>
      </c>
      <c r="B110" s="138" t="s">
        <v>261</v>
      </c>
      <c r="C110" s="134"/>
      <c r="D110" s="134">
        <v>3</v>
      </c>
      <c r="E110" s="134">
        <v>1</v>
      </c>
      <c r="F110" s="133"/>
      <c r="G110" s="133"/>
      <c r="H110" s="133"/>
      <c r="I110" s="133">
        <f t="shared" si="6"/>
        <v>4</v>
      </c>
      <c r="J110" s="131">
        <v>6</v>
      </c>
      <c r="K110" s="135">
        <f t="shared" si="7"/>
        <v>0.66666666666666663</v>
      </c>
    </row>
    <row r="111" spans="1:11">
      <c r="A111" s="129" t="s">
        <v>37</v>
      </c>
      <c r="B111" s="138" t="s">
        <v>262</v>
      </c>
      <c r="C111" s="134">
        <v>1</v>
      </c>
      <c r="D111" s="133"/>
      <c r="E111" s="134">
        <v>1</v>
      </c>
      <c r="F111" s="134">
        <v>1</v>
      </c>
      <c r="G111" s="134">
        <v>1</v>
      </c>
      <c r="H111" s="133"/>
      <c r="I111" s="133">
        <f t="shared" si="6"/>
        <v>4</v>
      </c>
      <c r="J111" s="131">
        <v>6</v>
      </c>
      <c r="K111" s="135">
        <f t="shared" si="7"/>
        <v>0.66666666666666663</v>
      </c>
    </row>
    <row r="112" spans="1:11">
      <c r="A112" s="129" t="s">
        <v>37</v>
      </c>
      <c r="B112" s="138" t="s">
        <v>263</v>
      </c>
      <c r="C112" s="134">
        <v>1</v>
      </c>
      <c r="D112" s="133"/>
      <c r="E112" s="134">
        <v>2</v>
      </c>
      <c r="F112" s="134">
        <v>1</v>
      </c>
      <c r="G112" s="133"/>
      <c r="H112" s="133"/>
      <c r="I112" s="133">
        <f t="shared" si="6"/>
        <v>4</v>
      </c>
      <c r="J112" s="131">
        <v>6</v>
      </c>
      <c r="K112" s="135">
        <f t="shared" si="7"/>
        <v>0.66666666666666663</v>
      </c>
    </row>
    <row r="113" spans="1:11">
      <c r="A113" s="129" t="s">
        <v>39</v>
      </c>
      <c r="B113" s="138" t="s">
        <v>264</v>
      </c>
      <c r="C113" s="133"/>
      <c r="D113" s="134">
        <v>2</v>
      </c>
      <c r="E113" s="133"/>
      <c r="F113" s="134">
        <v>1</v>
      </c>
      <c r="G113" s="133"/>
      <c r="H113" s="133"/>
      <c r="I113" s="133">
        <f t="shared" si="6"/>
        <v>3</v>
      </c>
      <c r="J113" s="131">
        <v>6</v>
      </c>
      <c r="K113" s="135">
        <f t="shared" si="7"/>
        <v>0.5</v>
      </c>
    </row>
    <row r="114" spans="1:11">
      <c r="A114" s="129" t="s">
        <v>39</v>
      </c>
      <c r="B114" s="138" t="s">
        <v>265</v>
      </c>
      <c r="C114" s="134">
        <v>1</v>
      </c>
      <c r="D114" s="133"/>
      <c r="E114" s="134">
        <v>1</v>
      </c>
      <c r="F114" s="133"/>
      <c r="G114" s="133"/>
      <c r="H114" s="134">
        <v>1</v>
      </c>
      <c r="I114" s="133">
        <f t="shared" si="6"/>
        <v>3</v>
      </c>
      <c r="J114" s="131">
        <v>6</v>
      </c>
      <c r="K114" s="135">
        <f t="shared" si="7"/>
        <v>0.5</v>
      </c>
    </row>
    <row r="115" spans="1:11">
      <c r="A115" s="129" t="s">
        <v>39</v>
      </c>
      <c r="B115" s="138" t="s">
        <v>266</v>
      </c>
      <c r="C115" s="133"/>
      <c r="D115" s="134"/>
      <c r="E115" s="133"/>
      <c r="F115" s="133"/>
      <c r="G115" s="134"/>
      <c r="H115" s="134">
        <v>3</v>
      </c>
      <c r="I115" s="133">
        <f t="shared" si="6"/>
        <v>3</v>
      </c>
      <c r="J115" s="131">
        <v>6</v>
      </c>
      <c r="K115" s="135">
        <f t="shared" si="7"/>
        <v>0.5</v>
      </c>
    </row>
    <row r="116" spans="1:11">
      <c r="A116" s="129" t="s">
        <v>38</v>
      </c>
      <c r="B116" s="138" t="s">
        <v>267</v>
      </c>
      <c r="C116" s="134">
        <v>1</v>
      </c>
      <c r="D116" s="133"/>
      <c r="E116" s="134">
        <v>1</v>
      </c>
      <c r="F116" s="133"/>
      <c r="G116" s="134">
        <v>1</v>
      </c>
      <c r="H116" s="133"/>
      <c r="I116" s="133">
        <f t="shared" si="6"/>
        <v>3</v>
      </c>
      <c r="J116" s="131">
        <v>6</v>
      </c>
      <c r="K116" s="135">
        <f t="shared" si="7"/>
        <v>0.5</v>
      </c>
    </row>
    <row r="117" spans="1:11">
      <c r="A117" s="129" t="s">
        <v>38</v>
      </c>
      <c r="B117" s="130" t="s">
        <v>268</v>
      </c>
      <c r="C117" s="131">
        <v>1</v>
      </c>
      <c r="D117" s="131">
        <v>1</v>
      </c>
      <c r="E117" s="134">
        <v>1</v>
      </c>
      <c r="F117" s="132"/>
      <c r="G117" s="132"/>
      <c r="H117" s="132"/>
      <c r="I117" s="133">
        <f t="shared" si="6"/>
        <v>3</v>
      </c>
      <c r="J117" s="131">
        <v>6</v>
      </c>
      <c r="K117" s="135">
        <f t="shared" si="7"/>
        <v>0.5</v>
      </c>
    </row>
    <row r="118" spans="1:11">
      <c r="A118" s="129" t="s">
        <v>39</v>
      </c>
      <c r="B118" s="130" t="s">
        <v>269</v>
      </c>
      <c r="C118" s="132"/>
      <c r="D118" s="132"/>
      <c r="E118" s="132"/>
      <c r="F118" s="131"/>
      <c r="G118" s="131">
        <v>2</v>
      </c>
      <c r="H118" s="132"/>
      <c r="I118" s="133">
        <f t="shared" si="6"/>
        <v>2</v>
      </c>
      <c r="J118" s="131">
        <v>6</v>
      </c>
      <c r="K118" s="135">
        <f t="shared" si="7"/>
        <v>0.33333333333333331</v>
      </c>
    </row>
    <row r="119" spans="1:11">
      <c r="A119" s="129" t="s">
        <v>39</v>
      </c>
      <c r="B119" s="138" t="s">
        <v>270</v>
      </c>
      <c r="C119" s="133"/>
      <c r="D119" s="134">
        <v>1</v>
      </c>
      <c r="E119" s="133"/>
      <c r="F119" s="133"/>
      <c r="G119" s="133"/>
      <c r="H119" s="134">
        <v>1</v>
      </c>
      <c r="I119" s="133">
        <f t="shared" si="6"/>
        <v>2</v>
      </c>
      <c r="J119" s="131">
        <v>6</v>
      </c>
      <c r="K119" s="135">
        <f t="shared" si="7"/>
        <v>0.33333333333333331</v>
      </c>
    </row>
    <row r="120" spans="1:11">
      <c r="A120" s="129" t="s">
        <v>39</v>
      </c>
      <c r="B120" s="138" t="s">
        <v>271</v>
      </c>
      <c r="C120" s="133"/>
      <c r="D120" s="134">
        <v>1</v>
      </c>
      <c r="E120" s="133"/>
      <c r="F120" s="133"/>
      <c r="G120" s="133"/>
      <c r="H120" s="134">
        <v>1</v>
      </c>
      <c r="I120" s="133">
        <f t="shared" si="6"/>
        <v>2</v>
      </c>
      <c r="J120" s="131">
        <v>6</v>
      </c>
      <c r="K120" s="135">
        <f t="shared" si="7"/>
        <v>0.33333333333333331</v>
      </c>
    </row>
    <row r="121" spans="1:11">
      <c r="A121" s="129" t="s">
        <v>37</v>
      </c>
      <c r="B121" s="138" t="s">
        <v>272</v>
      </c>
      <c r="C121" s="134">
        <v>2</v>
      </c>
      <c r="D121" s="133"/>
      <c r="E121" s="133"/>
      <c r="F121" s="133"/>
      <c r="G121" s="133"/>
      <c r="H121" s="133"/>
      <c r="I121" s="133">
        <f t="shared" si="6"/>
        <v>2</v>
      </c>
      <c r="J121" s="131">
        <v>6</v>
      </c>
      <c r="K121" s="135">
        <f t="shared" si="7"/>
        <v>0.33333333333333331</v>
      </c>
    </row>
    <row r="122" spans="1:11">
      <c r="A122" s="129" t="s">
        <v>42</v>
      </c>
      <c r="B122" s="130" t="s">
        <v>273</v>
      </c>
      <c r="C122" s="132"/>
      <c r="D122" s="131">
        <v>1</v>
      </c>
      <c r="E122" s="132"/>
      <c r="F122" s="131">
        <v>1</v>
      </c>
      <c r="G122" s="131"/>
      <c r="H122" s="132"/>
      <c r="I122" s="133">
        <f t="shared" si="6"/>
        <v>2</v>
      </c>
      <c r="J122" s="131">
        <v>6</v>
      </c>
      <c r="K122" s="135">
        <f t="shared" si="7"/>
        <v>0.33333333333333331</v>
      </c>
    </row>
    <row r="123" spans="1:11">
      <c r="A123" s="129" t="s">
        <v>42</v>
      </c>
      <c r="B123" s="130" t="s">
        <v>274</v>
      </c>
      <c r="C123" s="132"/>
      <c r="D123" s="131">
        <v>1</v>
      </c>
      <c r="E123" s="132"/>
      <c r="F123" s="132"/>
      <c r="G123" s="132"/>
      <c r="H123" s="131">
        <v>1</v>
      </c>
      <c r="I123" s="133">
        <f t="shared" si="6"/>
        <v>2</v>
      </c>
      <c r="J123" s="131">
        <v>6</v>
      </c>
      <c r="K123" s="135">
        <f t="shared" si="7"/>
        <v>0.33333333333333331</v>
      </c>
    </row>
    <row r="124" spans="1:11">
      <c r="A124" s="129" t="s">
        <v>41</v>
      </c>
      <c r="B124" s="138" t="s">
        <v>275</v>
      </c>
      <c r="C124" s="133"/>
      <c r="D124" s="134"/>
      <c r="E124" s="134">
        <v>1</v>
      </c>
      <c r="F124" s="134">
        <v>1</v>
      </c>
      <c r="G124" s="133"/>
      <c r="H124" s="133"/>
      <c r="I124" s="133">
        <f t="shared" si="6"/>
        <v>2</v>
      </c>
      <c r="J124" s="131">
        <v>6</v>
      </c>
      <c r="K124" s="135">
        <f t="shared" si="7"/>
        <v>0.33333333333333331</v>
      </c>
    </row>
    <row r="125" spans="1:11">
      <c r="A125" s="129" t="s">
        <v>41</v>
      </c>
      <c r="B125" s="138" t="s">
        <v>276</v>
      </c>
      <c r="C125" s="134"/>
      <c r="D125" s="134">
        <v>2</v>
      </c>
      <c r="E125" s="133"/>
      <c r="F125" s="133"/>
      <c r="G125" s="133"/>
      <c r="H125" s="133"/>
      <c r="I125" s="133">
        <f t="shared" si="6"/>
        <v>2</v>
      </c>
      <c r="J125" s="131">
        <v>6</v>
      </c>
      <c r="K125" s="135">
        <f t="shared" si="7"/>
        <v>0.33333333333333331</v>
      </c>
    </row>
    <row r="126" spans="1:11">
      <c r="A126" s="129" t="s">
        <v>41</v>
      </c>
      <c r="B126" s="130" t="s">
        <v>277</v>
      </c>
      <c r="C126" s="132"/>
      <c r="D126" s="132"/>
      <c r="E126" s="133"/>
      <c r="F126" s="132"/>
      <c r="G126" s="131">
        <v>1</v>
      </c>
      <c r="H126" s="131">
        <v>1</v>
      </c>
      <c r="I126" s="133">
        <f t="shared" si="6"/>
        <v>2</v>
      </c>
      <c r="J126" s="131">
        <v>6</v>
      </c>
      <c r="K126" s="135">
        <f t="shared" si="7"/>
        <v>0.33333333333333331</v>
      </c>
    </row>
    <row r="127" spans="1:11">
      <c r="A127" s="129" t="s">
        <v>35</v>
      </c>
      <c r="B127" s="138" t="s">
        <v>278</v>
      </c>
      <c r="C127" s="133"/>
      <c r="D127" s="134"/>
      <c r="E127" s="134">
        <v>1</v>
      </c>
      <c r="F127" s="133"/>
      <c r="G127" s="133"/>
      <c r="H127" s="133"/>
      <c r="I127" s="133">
        <f t="shared" si="6"/>
        <v>1</v>
      </c>
      <c r="J127" s="131">
        <v>6</v>
      </c>
      <c r="K127" s="135">
        <f t="shared" si="7"/>
        <v>0.16666666666666666</v>
      </c>
    </row>
    <row r="128" spans="1:11">
      <c r="A128" s="129" t="s">
        <v>38</v>
      </c>
      <c r="B128" s="138" t="s">
        <v>279</v>
      </c>
      <c r="C128" s="134"/>
      <c r="D128" s="133"/>
      <c r="E128" s="133"/>
      <c r="F128" s="133"/>
      <c r="G128" s="134">
        <v>1</v>
      </c>
      <c r="H128" s="133"/>
      <c r="I128" s="133">
        <f t="shared" si="6"/>
        <v>1</v>
      </c>
      <c r="J128" s="131">
        <v>6</v>
      </c>
      <c r="K128" s="135">
        <f t="shared" si="7"/>
        <v>0.16666666666666666</v>
      </c>
    </row>
    <row r="129" spans="1:11">
      <c r="A129" s="129" t="s">
        <v>38</v>
      </c>
      <c r="B129" s="138" t="s">
        <v>280</v>
      </c>
      <c r="C129" s="134">
        <v>1</v>
      </c>
      <c r="D129" s="133"/>
      <c r="E129" s="133"/>
      <c r="F129" s="133"/>
      <c r="G129" s="133"/>
      <c r="H129" s="133"/>
      <c r="I129" s="133">
        <f t="shared" si="6"/>
        <v>1</v>
      </c>
      <c r="J129" s="131">
        <v>6</v>
      </c>
      <c r="K129" s="135">
        <f t="shared" si="7"/>
        <v>0.16666666666666666</v>
      </c>
    </row>
    <row r="130" spans="1:11">
      <c r="A130" s="129" t="s">
        <v>42</v>
      </c>
      <c r="B130" s="138" t="s">
        <v>281</v>
      </c>
      <c r="C130" s="133"/>
      <c r="D130" s="134"/>
      <c r="E130" s="133"/>
      <c r="F130" s="134"/>
      <c r="G130" s="134">
        <v>1</v>
      </c>
      <c r="H130" s="133"/>
      <c r="I130" s="133">
        <f t="shared" si="6"/>
        <v>1</v>
      </c>
      <c r="J130" s="131">
        <v>6</v>
      </c>
      <c r="K130" s="135">
        <f t="shared" si="7"/>
        <v>0.16666666666666666</v>
      </c>
    </row>
    <row r="131" spans="1:11">
      <c r="A131" s="129" t="s">
        <v>42</v>
      </c>
      <c r="B131" s="130" t="s">
        <v>282</v>
      </c>
      <c r="C131" s="132"/>
      <c r="D131" s="132"/>
      <c r="E131" s="133"/>
      <c r="F131" s="132"/>
      <c r="G131" s="131">
        <v>1</v>
      </c>
      <c r="H131" s="132"/>
      <c r="I131" s="133">
        <f t="shared" si="6"/>
        <v>1</v>
      </c>
      <c r="J131" s="131">
        <v>6</v>
      </c>
      <c r="K131" s="135">
        <f t="shared" si="7"/>
        <v>0.16666666666666666</v>
      </c>
    </row>
    <row r="132" spans="1:11">
      <c r="A132" s="129" t="s">
        <v>42</v>
      </c>
      <c r="B132" s="138" t="s">
        <v>283</v>
      </c>
      <c r="C132" s="133"/>
      <c r="D132" s="134"/>
      <c r="E132" s="133"/>
      <c r="F132" s="134">
        <v>1</v>
      </c>
      <c r="G132" s="133"/>
      <c r="H132" s="133"/>
      <c r="I132" s="133">
        <f t="shared" si="6"/>
        <v>1</v>
      </c>
      <c r="J132" s="131">
        <v>6</v>
      </c>
      <c r="K132" s="135">
        <f t="shared" si="7"/>
        <v>0.16666666666666666</v>
      </c>
    </row>
    <row r="133" spans="1:11">
      <c r="A133" s="129" t="s">
        <v>41</v>
      </c>
      <c r="B133" s="138" t="s">
        <v>284</v>
      </c>
      <c r="C133" s="134"/>
      <c r="D133" s="134">
        <v>1</v>
      </c>
      <c r="E133" s="133"/>
      <c r="F133" s="133"/>
      <c r="G133" s="133"/>
      <c r="H133" s="133"/>
      <c r="I133" s="133">
        <f t="shared" si="6"/>
        <v>1</v>
      </c>
      <c r="J133" s="131">
        <v>6</v>
      </c>
      <c r="K133" s="135">
        <f t="shared" si="7"/>
        <v>0.16666666666666666</v>
      </c>
    </row>
    <row r="134" spans="1:11">
      <c r="A134" s="129"/>
      <c r="B134" s="140"/>
      <c r="C134" s="132"/>
      <c r="D134" s="132"/>
      <c r="E134" s="133"/>
      <c r="F134" s="132"/>
      <c r="G134" s="132"/>
      <c r="H134" s="132"/>
      <c r="I134" s="133">
        <f t="shared" si="6"/>
        <v>0</v>
      </c>
      <c r="J134" s="131">
        <v>6</v>
      </c>
      <c r="K134" s="135">
        <f t="shared" si="7"/>
        <v>0</v>
      </c>
    </row>
    <row r="135" spans="1:11" ht="70.5" customHeight="1">
      <c r="A135" s="229"/>
      <c r="B135" s="155"/>
      <c r="C135" s="155"/>
      <c r="D135" s="155"/>
      <c r="E135" s="155"/>
      <c r="F135" s="155"/>
      <c r="G135" s="155"/>
      <c r="H135" s="155"/>
      <c r="I135" s="155"/>
      <c r="J135" s="155"/>
      <c r="K135" s="155"/>
    </row>
  </sheetData>
  <sheetProtection algorithmName="SHA-512" hashValue="/iFAsa58kjYYPNptfEVt9JRMl1ngdu91dKgHlrmMMassvEUJwfCS3DitH8rMKYeJ5ryS/XdVfj+xB0hRJUXdeA==" saltValue="gF3YnX9uEQLW8o2ovWfFSA==" spinCount="100000" sheet="1" objects="1" scenarios="1"/>
  <mergeCells count="30">
    <mergeCell ref="A1:K1"/>
    <mergeCell ref="A2:K2"/>
    <mergeCell ref="C3:H3"/>
    <mergeCell ref="A21:A22"/>
    <mergeCell ref="B21:B22"/>
    <mergeCell ref="I21:I22"/>
    <mergeCell ref="J21:J22"/>
    <mergeCell ref="K21:K22"/>
    <mergeCell ref="A20:K20"/>
    <mergeCell ref="C21:H21"/>
    <mergeCell ref="A3:A4"/>
    <mergeCell ref="B3:B4"/>
    <mergeCell ref="I3:I4"/>
    <mergeCell ref="J3:J4"/>
    <mergeCell ref="K3:K4"/>
    <mergeCell ref="A54:K54"/>
    <mergeCell ref="C55:H55"/>
    <mergeCell ref="C93:H93"/>
    <mergeCell ref="A135:K135"/>
    <mergeCell ref="A93:A94"/>
    <mergeCell ref="B93:B94"/>
    <mergeCell ref="I93:I94"/>
    <mergeCell ref="J93:J94"/>
    <mergeCell ref="K93:K94"/>
    <mergeCell ref="A92:K92"/>
    <mergeCell ref="A55:A56"/>
    <mergeCell ref="B55:B56"/>
    <mergeCell ref="I55:I56"/>
    <mergeCell ref="J55:J56"/>
    <mergeCell ref="K55:K56"/>
  </mergeCells>
  <dataValidations count="3">
    <dataValidation type="list" allowBlank="1" showErrorMessage="1" sqref="A5:A19">
      <formula1>"COLOMBIA,CHILE,MEXIFO"</formula1>
    </dataValidation>
    <dataValidation type="list" allowBlank="1" showErrorMessage="1" sqref="A57:A91 A95:A134">
      <formula1>"COLOMBIA,CHILE,MEXICO,USA,ARGENTINA,BRASIL"</formula1>
    </dataValidation>
    <dataValidation type="list" allowBlank="1" showErrorMessage="1" sqref="A23:A53">
      <formula1>"COLOMBIA,CHILE,MEXICO,USA,ARGENTINA"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74"/>
  <sheetViews>
    <sheetView workbookViewId="0">
      <selection activeCell="Q13" sqref="Q13"/>
    </sheetView>
  </sheetViews>
  <sheetFormatPr baseColWidth="10" defaultColWidth="14.42578125" defaultRowHeight="15" customHeight="1"/>
  <cols>
    <col min="1" max="2" width="17.7109375" customWidth="1"/>
    <col min="3" max="3" width="39.28515625" customWidth="1"/>
    <col min="4" max="10" width="4.7109375" customWidth="1"/>
    <col min="11" max="11" width="5.85546875" customWidth="1"/>
    <col min="12" max="15" width="4.7109375" customWidth="1"/>
    <col min="16" max="16" width="5.7109375" customWidth="1"/>
    <col min="17" max="17" width="51.85546875" customWidth="1"/>
  </cols>
  <sheetData>
    <row r="1" spans="1:17" ht="95.25" customHeight="1">
      <c r="A1" s="239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>
      <c r="A2" s="240" t="s">
        <v>287</v>
      </c>
      <c r="B2" s="241" t="s">
        <v>290</v>
      </c>
      <c r="C2" s="241" t="s">
        <v>157</v>
      </c>
      <c r="D2" s="242" t="s">
        <v>291</v>
      </c>
      <c r="E2" s="193"/>
      <c r="F2" s="193"/>
      <c r="G2" s="193"/>
      <c r="H2" s="193"/>
      <c r="I2" s="193"/>
      <c r="J2" s="193"/>
      <c r="K2" s="188"/>
      <c r="L2" s="243" t="s">
        <v>292</v>
      </c>
      <c r="M2" s="193"/>
      <c r="N2" s="193"/>
      <c r="O2" s="193"/>
      <c r="P2" s="188"/>
      <c r="Q2" s="244" t="s">
        <v>293</v>
      </c>
    </row>
    <row r="3" spans="1:17">
      <c r="A3" s="158"/>
      <c r="B3" s="188"/>
      <c r="C3" s="188"/>
      <c r="D3" s="142">
        <v>1</v>
      </c>
      <c r="E3" s="142">
        <v>2</v>
      </c>
      <c r="F3" s="142">
        <v>3</v>
      </c>
      <c r="G3" s="142">
        <v>4</v>
      </c>
      <c r="H3" s="142">
        <v>5</v>
      </c>
      <c r="I3" s="142">
        <v>6</v>
      </c>
      <c r="J3" s="142">
        <v>7</v>
      </c>
      <c r="K3" s="143" t="s">
        <v>159</v>
      </c>
      <c r="L3" s="144">
        <v>1</v>
      </c>
      <c r="M3" s="144">
        <v>2</v>
      </c>
      <c r="N3" s="144">
        <v>3</v>
      </c>
      <c r="O3" s="144">
        <v>4</v>
      </c>
      <c r="P3" s="145" t="s">
        <v>159</v>
      </c>
      <c r="Q3" s="188"/>
    </row>
    <row r="4" spans="1:17">
      <c r="A4" s="146" t="s">
        <v>35</v>
      </c>
      <c r="B4" s="131" t="s">
        <v>294</v>
      </c>
      <c r="C4" s="147" t="s">
        <v>295</v>
      </c>
      <c r="D4" s="143">
        <v>1</v>
      </c>
      <c r="E4" s="142"/>
      <c r="F4" s="142"/>
      <c r="G4" s="142"/>
      <c r="H4" s="142"/>
      <c r="I4" s="142"/>
      <c r="J4" s="142"/>
      <c r="K4" s="142">
        <f t="shared" ref="K4:K73" si="0">D4+E4+F4+G4+H4+I4+J4</f>
        <v>1</v>
      </c>
      <c r="L4" s="144"/>
      <c r="M4" s="144"/>
      <c r="N4" s="144"/>
      <c r="O4" s="144"/>
      <c r="P4" s="144">
        <f t="shared" ref="P4:P73" si="1">L4+M4+N4+O4</f>
        <v>0</v>
      </c>
      <c r="Q4" s="148"/>
    </row>
    <row r="5" spans="1:17">
      <c r="A5" s="146" t="s">
        <v>35</v>
      </c>
      <c r="B5" s="131" t="s">
        <v>69</v>
      </c>
      <c r="C5" s="147" t="s">
        <v>221</v>
      </c>
      <c r="D5" s="143">
        <v>1</v>
      </c>
      <c r="E5" s="142"/>
      <c r="F5" s="142"/>
      <c r="G5" s="142"/>
      <c r="H5" s="142"/>
      <c r="I5" s="142"/>
      <c r="J5" s="142"/>
      <c r="K5" s="142">
        <f t="shared" si="0"/>
        <v>1</v>
      </c>
      <c r="L5" s="144"/>
      <c r="M5" s="144"/>
      <c r="N5" s="144"/>
      <c r="O5" s="144"/>
      <c r="P5" s="144">
        <f t="shared" si="1"/>
        <v>0</v>
      </c>
      <c r="Q5" s="148"/>
    </row>
    <row r="6" spans="1:17">
      <c r="A6" s="146" t="s">
        <v>35</v>
      </c>
      <c r="B6" s="131" t="s">
        <v>69</v>
      </c>
      <c r="C6" s="147" t="s">
        <v>217</v>
      </c>
      <c r="D6" s="143">
        <v>1</v>
      </c>
      <c r="E6" s="142"/>
      <c r="F6" s="142"/>
      <c r="G6" s="142"/>
      <c r="H6" s="142"/>
      <c r="I6" s="142"/>
      <c r="J6" s="142"/>
      <c r="K6" s="142">
        <f t="shared" si="0"/>
        <v>1</v>
      </c>
      <c r="L6" s="144"/>
      <c r="M6" s="144"/>
      <c r="N6" s="144"/>
      <c r="O6" s="144"/>
      <c r="P6" s="144">
        <f t="shared" si="1"/>
        <v>0</v>
      </c>
      <c r="Q6" s="148"/>
    </row>
    <row r="7" spans="1:17">
      <c r="A7" s="146" t="s">
        <v>35</v>
      </c>
      <c r="B7" s="131" t="s">
        <v>70</v>
      </c>
      <c r="C7" s="147" t="s">
        <v>261</v>
      </c>
      <c r="D7" s="143">
        <v>1</v>
      </c>
      <c r="E7" s="142"/>
      <c r="F7" s="142"/>
      <c r="G7" s="142"/>
      <c r="H7" s="142"/>
      <c r="I7" s="142"/>
      <c r="J7" s="142"/>
      <c r="K7" s="142">
        <f t="shared" si="0"/>
        <v>1</v>
      </c>
      <c r="L7" s="144"/>
      <c r="M7" s="144"/>
      <c r="N7" s="144"/>
      <c r="O7" s="144"/>
      <c r="P7" s="144">
        <f t="shared" si="1"/>
        <v>0</v>
      </c>
      <c r="Q7" s="148"/>
    </row>
    <row r="8" spans="1:17">
      <c r="A8" s="146" t="s">
        <v>35</v>
      </c>
      <c r="B8" s="131" t="s">
        <v>70</v>
      </c>
      <c r="C8" s="147" t="s">
        <v>278</v>
      </c>
      <c r="D8" s="143">
        <v>1</v>
      </c>
      <c r="E8" s="143"/>
      <c r="F8" s="143"/>
      <c r="G8" s="143"/>
      <c r="H8" s="143"/>
      <c r="I8" s="143"/>
      <c r="J8" s="143"/>
      <c r="K8" s="142">
        <f t="shared" si="0"/>
        <v>1</v>
      </c>
      <c r="L8" s="144"/>
      <c r="M8" s="144"/>
      <c r="N8" s="144"/>
      <c r="O8" s="144"/>
      <c r="P8" s="144">
        <f t="shared" si="1"/>
        <v>0</v>
      </c>
      <c r="Q8" s="148"/>
    </row>
    <row r="9" spans="1:17">
      <c r="A9" s="146" t="s">
        <v>35</v>
      </c>
      <c r="B9" s="131" t="s">
        <v>136</v>
      </c>
      <c r="C9" s="147" t="s">
        <v>296</v>
      </c>
      <c r="D9" s="143">
        <v>1</v>
      </c>
      <c r="E9" s="143">
        <v>1</v>
      </c>
      <c r="F9" s="142"/>
      <c r="G9" s="142"/>
      <c r="H9" s="142"/>
      <c r="I9" s="142"/>
      <c r="J9" s="142"/>
      <c r="K9" s="142">
        <f t="shared" si="0"/>
        <v>2</v>
      </c>
      <c r="L9" s="144"/>
      <c r="M9" s="144"/>
      <c r="N9" s="144"/>
      <c r="O9" s="144"/>
      <c r="P9" s="144">
        <f t="shared" si="1"/>
        <v>0</v>
      </c>
      <c r="Q9" s="148"/>
    </row>
    <row r="10" spans="1:17">
      <c r="A10" s="146" t="s">
        <v>39</v>
      </c>
      <c r="B10" s="131" t="s">
        <v>294</v>
      </c>
      <c r="C10" s="147" t="s">
        <v>297</v>
      </c>
      <c r="D10" s="143">
        <v>1</v>
      </c>
      <c r="E10" s="142"/>
      <c r="F10" s="142"/>
      <c r="G10" s="142"/>
      <c r="H10" s="142"/>
      <c r="I10" s="142"/>
      <c r="J10" s="142"/>
      <c r="K10" s="142">
        <f t="shared" si="0"/>
        <v>1</v>
      </c>
      <c r="L10" s="144"/>
      <c r="M10" s="144"/>
      <c r="N10" s="144"/>
      <c r="O10" s="144"/>
      <c r="P10" s="144">
        <f t="shared" si="1"/>
        <v>0</v>
      </c>
      <c r="Q10" s="148"/>
    </row>
    <row r="11" spans="1:17">
      <c r="A11" s="146" t="s">
        <v>39</v>
      </c>
      <c r="B11" s="131" t="s">
        <v>69</v>
      </c>
      <c r="C11" s="147" t="s">
        <v>240</v>
      </c>
      <c r="D11" s="143">
        <v>1</v>
      </c>
      <c r="E11" s="142"/>
      <c r="F11" s="142"/>
      <c r="G11" s="142"/>
      <c r="H11" s="142"/>
      <c r="I11" s="142"/>
      <c r="J11" s="142"/>
      <c r="K11" s="142">
        <f t="shared" si="0"/>
        <v>1</v>
      </c>
      <c r="L11" s="144"/>
      <c r="M11" s="144"/>
      <c r="N11" s="144"/>
      <c r="O11" s="144"/>
      <c r="P11" s="144">
        <f t="shared" si="1"/>
        <v>0</v>
      </c>
      <c r="Q11" s="148"/>
    </row>
    <row r="12" spans="1:17">
      <c r="A12" s="146" t="s">
        <v>39</v>
      </c>
      <c r="B12" s="131" t="s">
        <v>69</v>
      </c>
      <c r="C12" s="147" t="s">
        <v>298</v>
      </c>
      <c r="D12" s="143">
        <v>1</v>
      </c>
      <c r="E12" s="143">
        <v>1</v>
      </c>
      <c r="F12" s="143"/>
      <c r="G12" s="143"/>
      <c r="H12" s="143"/>
      <c r="I12" s="143"/>
      <c r="J12" s="143"/>
      <c r="K12" s="142">
        <f t="shared" si="0"/>
        <v>2</v>
      </c>
      <c r="L12" s="144"/>
      <c r="M12" s="144"/>
      <c r="N12" s="144"/>
      <c r="O12" s="144"/>
      <c r="P12" s="144">
        <f t="shared" si="1"/>
        <v>0</v>
      </c>
      <c r="Q12" s="148"/>
    </row>
    <row r="13" spans="1:17">
      <c r="A13" s="146" t="s">
        <v>39</v>
      </c>
      <c r="B13" s="131" t="s">
        <v>69</v>
      </c>
      <c r="C13" s="147" t="s">
        <v>225</v>
      </c>
      <c r="D13" s="143">
        <v>1</v>
      </c>
      <c r="E13" s="143"/>
      <c r="F13" s="143"/>
      <c r="G13" s="143"/>
      <c r="H13" s="143"/>
      <c r="I13" s="143"/>
      <c r="J13" s="143"/>
      <c r="K13" s="142">
        <f t="shared" si="0"/>
        <v>1</v>
      </c>
      <c r="L13" s="144"/>
      <c r="M13" s="144"/>
      <c r="N13" s="144"/>
      <c r="O13" s="144"/>
      <c r="P13" s="144">
        <f t="shared" si="1"/>
        <v>0</v>
      </c>
      <c r="Q13" s="148"/>
    </row>
    <row r="14" spans="1:17" ht="30">
      <c r="A14" s="146" t="s">
        <v>39</v>
      </c>
      <c r="B14" s="131" t="s">
        <v>70</v>
      </c>
      <c r="C14" s="147" t="s">
        <v>260</v>
      </c>
      <c r="D14" s="143">
        <v>2</v>
      </c>
      <c r="E14" s="143">
        <v>1</v>
      </c>
      <c r="F14" s="143">
        <v>1</v>
      </c>
      <c r="G14" s="143"/>
      <c r="H14" s="143"/>
      <c r="I14" s="143"/>
      <c r="J14" s="143"/>
      <c r="K14" s="142">
        <f t="shared" si="0"/>
        <v>4</v>
      </c>
      <c r="L14" s="144"/>
      <c r="M14" s="144"/>
      <c r="N14" s="144"/>
      <c r="O14" s="144"/>
      <c r="P14" s="144">
        <f t="shared" si="1"/>
        <v>0</v>
      </c>
      <c r="Q14" s="149" t="s">
        <v>299</v>
      </c>
    </row>
    <row r="15" spans="1:17" ht="30">
      <c r="A15" s="146" t="s">
        <v>39</v>
      </c>
      <c r="B15" s="131" t="s">
        <v>70</v>
      </c>
      <c r="C15" s="147" t="s">
        <v>265</v>
      </c>
      <c r="D15" s="143">
        <v>1</v>
      </c>
      <c r="E15" s="143">
        <v>2</v>
      </c>
      <c r="F15" s="142"/>
      <c r="G15" s="142"/>
      <c r="H15" s="142"/>
      <c r="I15" s="142"/>
      <c r="J15" s="142"/>
      <c r="K15" s="142">
        <f t="shared" si="0"/>
        <v>3</v>
      </c>
      <c r="L15" s="144"/>
      <c r="M15" s="144"/>
      <c r="N15" s="144"/>
      <c r="O15" s="144"/>
      <c r="P15" s="144">
        <f t="shared" si="1"/>
        <v>0</v>
      </c>
      <c r="Q15" s="149" t="s">
        <v>300</v>
      </c>
    </row>
    <row r="16" spans="1:17">
      <c r="A16" s="146" t="s">
        <v>39</v>
      </c>
      <c r="B16" s="131" t="s">
        <v>70</v>
      </c>
      <c r="C16" s="147" t="s">
        <v>301</v>
      </c>
      <c r="D16" s="143">
        <v>1</v>
      </c>
      <c r="E16" s="142"/>
      <c r="F16" s="142"/>
      <c r="G16" s="142"/>
      <c r="H16" s="142"/>
      <c r="I16" s="142"/>
      <c r="J16" s="142"/>
      <c r="K16" s="142">
        <f t="shared" si="0"/>
        <v>1</v>
      </c>
      <c r="L16" s="144"/>
      <c r="M16" s="144"/>
      <c r="N16" s="144"/>
      <c r="O16" s="144"/>
      <c r="P16" s="144">
        <f t="shared" si="1"/>
        <v>0</v>
      </c>
      <c r="Q16" s="148"/>
    </row>
    <row r="17" spans="1:17">
      <c r="A17" s="146" t="s">
        <v>39</v>
      </c>
      <c r="B17" s="131" t="s">
        <v>70</v>
      </c>
      <c r="C17" s="147" t="s">
        <v>271</v>
      </c>
      <c r="D17" s="143">
        <v>1</v>
      </c>
      <c r="E17" s="142"/>
      <c r="F17" s="142"/>
      <c r="G17" s="142"/>
      <c r="H17" s="142"/>
      <c r="I17" s="142"/>
      <c r="J17" s="142"/>
      <c r="K17" s="142">
        <f t="shared" si="0"/>
        <v>1</v>
      </c>
      <c r="L17" s="144"/>
      <c r="M17" s="144"/>
      <c r="N17" s="144"/>
      <c r="O17" s="144"/>
      <c r="P17" s="144">
        <f t="shared" si="1"/>
        <v>0</v>
      </c>
      <c r="Q17" s="148"/>
    </row>
    <row r="18" spans="1:17" ht="30">
      <c r="A18" s="146" t="s">
        <v>39</v>
      </c>
      <c r="B18" s="131" t="s">
        <v>70</v>
      </c>
      <c r="C18" s="147" t="s">
        <v>264</v>
      </c>
      <c r="D18" s="143">
        <v>1</v>
      </c>
      <c r="E18" s="143">
        <v>2</v>
      </c>
      <c r="F18" s="143">
        <v>1</v>
      </c>
      <c r="G18" s="143">
        <v>1</v>
      </c>
      <c r="H18" s="143"/>
      <c r="I18" s="143"/>
      <c r="J18" s="143"/>
      <c r="K18" s="142">
        <f t="shared" si="0"/>
        <v>5</v>
      </c>
      <c r="L18" s="144"/>
      <c r="M18" s="144"/>
      <c r="N18" s="144"/>
      <c r="O18" s="144"/>
      <c r="P18" s="144">
        <f t="shared" si="1"/>
        <v>0</v>
      </c>
      <c r="Q18" s="149" t="s">
        <v>302</v>
      </c>
    </row>
    <row r="19" spans="1:17">
      <c r="A19" s="146" t="s">
        <v>37</v>
      </c>
      <c r="B19" s="131" t="s">
        <v>69</v>
      </c>
      <c r="C19" s="147" t="s">
        <v>233</v>
      </c>
      <c r="D19" s="143">
        <v>1</v>
      </c>
      <c r="E19" s="142"/>
      <c r="F19" s="142"/>
      <c r="G19" s="142"/>
      <c r="H19" s="142"/>
      <c r="I19" s="142"/>
      <c r="J19" s="142"/>
      <c r="K19" s="142">
        <f t="shared" si="0"/>
        <v>1</v>
      </c>
      <c r="L19" s="144"/>
      <c r="M19" s="144"/>
      <c r="N19" s="144"/>
      <c r="O19" s="144"/>
      <c r="P19" s="144">
        <f t="shared" si="1"/>
        <v>0</v>
      </c>
      <c r="Q19" s="148"/>
    </row>
    <row r="20" spans="1:17">
      <c r="A20" s="146" t="s">
        <v>37</v>
      </c>
      <c r="B20" s="131" t="s">
        <v>69</v>
      </c>
      <c r="C20" s="147" t="s">
        <v>226</v>
      </c>
      <c r="D20" s="143">
        <v>1</v>
      </c>
      <c r="E20" s="142"/>
      <c r="F20" s="142"/>
      <c r="G20" s="142"/>
      <c r="H20" s="142"/>
      <c r="I20" s="142"/>
      <c r="J20" s="142"/>
      <c r="K20" s="142">
        <f t="shared" si="0"/>
        <v>1</v>
      </c>
      <c r="L20" s="144"/>
      <c r="M20" s="144"/>
      <c r="N20" s="144"/>
      <c r="O20" s="144"/>
      <c r="P20" s="144">
        <f t="shared" si="1"/>
        <v>0</v>
      </c>
      <c r="Q20" s="148"/>
    </row>
    <row r="21" spans="1:17">
      <c r="A21" s="146" t="s">
        <v>37</v>
      </c>
      <c r="B21" s="131" t="s">
        <v>69</v>
      </c>
      <c r="C21" s="147" t="s">
        <v>303</v>
      </c>
      <c r="D21" s="143">
        <v>1</v>
      </c>
      <c r="E21" s="143"/>
      <c r="F21" s="143"/>
      <c r="G21" s="143"/>
      <c r="H21" s="143"/>
      <c r="I21" s="143"/>
      <c r="J21" s="143"/>
      <c r="K21" s="142">
        <f t="shared" si="0"/>
        <v>1</v>
      </c>
      <c r="L21" s="144"/>
      <c r="M21" s="144"/>
      <c r="N21" s="144"/>
      <c r="O21" s="144"/>
      <c r="P21" s="144">
        <f t="shared" si="1"/>
        <v>0</v>
      </c>
      <c r="Q21" s="148"/>
    </row>
    <row r="22" spans="1:17">
      <c r="A22" s="146" t="s">
        <v>37</v>
      </c>
      <c r="B22" s="131" t="s">
        <v>69</v>
      </c>
      <c r="C22" s="147" t="s">
        <v>212</v>
      </c>
      <c r="D22" s="143">
        <v>1</v>
      </c>
      <c r="E22" s="142"/>
      <c r="F22" s="142"/>
      <c r="G22" s="142"/>
      <c r="H22" s="142"/>
      <c r="I22" s="142"/>
      <c r="J22" s="142"/>
      <c r="K22" s="142">
        <f t="shared" si="0"/>
        <v>1</v>
      </c>
      <c r="L22" s="144"/>
      <c r="M22" s="144"/>
      <c r="N22" s="144"/>
      <c r="O22" s="144"/>
      <c r="P22" s="144">
        <f t="shared" si="1"/>
        <v>0</v>
      </c>
      <c r="Q22" s="148"/>
    </row>
    <row r="23" spans="1:17">
      <c r="A23" s="146" t="s">
        <v>37</v>
      </c>
      <c r="B23" s="131" t="s">
        <v>69</v>
      </c>
      <c r="C23" s="147" t="s">
        <v>213</v>
      </c>
      <c r="D23" s="143">
        <v>1</v>
      </c>
      <c r="E23" s="142"/>
      <c r="F23" s="142"/>
      <c r="G23" s="142"/>
      <c r="H23" s="142"/>
      <c r="I23" s="142"/>
      <c r="J23" s="142"/>
      <c r="K23" s="142">
        <f t="shared" si="0"/>
        <v>1</v>
      </c>
      <c r="L23" s="144"/>
      <c r="M23" s="144"/>
      <c r="N23" s="144"/>
      <c r="O23" s="144"/>
      <c r="P23" s="144">
        <f t="shared" si="1"/>
        <v>0</v>
      </c>
      <c r="Q23" s="148"/>
    </row>
    <row r="24" spans="1:17" ht="30">
      <c r="A24" s="146" t="s">
        <v>37</v>
      </c>
      <c r="B24" s="131" t="s">
        <v>70</v>
      </c>
      <c r="C24" s="147" t="s">
        <v>272</v>
      </c>
      <c r="D24" s="143"/>
      <c r="E24" s="143"/>
      <c r="F24" s="143"/>
      <c r="G24" s="143"/>
      <c r="H24" s="143"/>
      <c r="I24" s="143"/>
      <c r="J24" s="143"/>
      <c r="K24" s="142">
        <f t="shared" si="0"/>
        <v>0</v>
      </c>
      <c r="L24" s="145">
        <v>1</v>
      </c>
      <c r="M24" s="144"/>
      <c r="N24" s="144"/>
      <c r="O24" s="144"/>
      <c r="P24" s="144">
        <f t="shared" si="1"/>
        <v>1</v>
      </c>
      <c r="Q24" s="149" t="s">
        <v>304</v>
      </c>
    </row>
    <row r="25" spans="1:17">
      <c r="A25" s="146" t="s">
        <v>37</v>
      </c>
      <c r="B25" s="131" t="s">
        <v>70</v>
      </c>
      <c r="C25" s="147" t="s">
        <v>247</v>
      </c>
      <c r="D25" s="143">
        <v>2</v>
      </c>
      <c r="E25" s="143"/>
      <c r="F25" s="143"/>
      <c r="G25" s="143"/>
      <c r="H25" s="143"/>
      <c r="I25" s="143"/>
      <c r="J25" s="143"/>
      <c r="K25" s="142">
        <f t="shared" si="0"/>
        <v>2</v>
      </c>
      <c r="L25" s="144"/>
      <c r="M25" s="144"/>
      <c r="N25" s="144"/>
      <c r="O25" s="144"/>
      <c r="P25" s="144">
        <f t="shared" si="1"/>
        <v>0</v>
      </c>
      <c r="Q25" s="148"/>
    </row>
    <row r="26" spans="1:17" ht="30">
      <c r="A26" s="146" t="s">
        <v>37</v>
      </c>
      <c r="B26" s="131" t="s">
        <v>70</v>
      </c>
      <c r="C26" s="147" t="s">
        <v>262</v>
      </c>
      <c r="D26" s="143">
        <v>1</v>
      </c>
      <c r="E26" s="143"/>
      <c r="F26" s="143"/>
      <c r="G26" s="143"/>
      <c r="H26" s="143"/>
      <c r="I26" s="143"/>
      <c r="J26" s="143"/>
      <c r="K26" s="142">
        <f t="shared" si="0"/>
        <v>1</v>
      </c>
      <c r="L26" s="145">
        <v>1</v>
      </c>
      <c r="M26" s="144"/>
      <c r="N26" s="144"/>
      <c r="O26" s="144"/>
      <c r="P26" s="144">
        <f t="shared" si="1"/>
        <v>1</v>
      </c>
      <c r="Q26" s="149" t="s">
        <v>305</v>
      </c>
    </row>
    <row r="27" spans="1:17">
      <c r="A27" s="146" t="s">
        <v>37</v>
      </c>
      <c r="B27" s="131" t="s">
        <v>151</v>
      </c>
      <c r="C27" s="147" t="s">
        <v>306</v>
      </c>
      <c r="D27" s="143">
        <v>1</v>
      </c>
      <c r="E27" s="142"/>
      <c r="F27" s="142"/>
      <c r="G27" s="142"/>
      <c r="H27" s="142"/>
      <c r="I27" s="142"/>
      <c r="J27" s="142"/>
      <c r="K27" s="142">
        <f t="shared" si="0"/>
        <v>1</v>
      </c>
      <c r="L27" s="144"/>
      <c r="M27" s="144"/>
      <c r="N27" s="144"/>
      <c r="O27" s="144"/>
      <c r="P27" s="144">
        <f t="shared" si="1"/>
        <v>0</v>
      </c>
      <c r="Q27" s="148"/>
    </row>
    <row r="28" spans="1:17">
      <c r="A28" s="146" t="s">
        <v>37</v>
      </c>
      <c r="B28" s="131" t="s">
        <v>151</v>
      </c>
      <c r="C28" s="147" t="s">
        <v>163</v>
      </c>
      <c r="D28" s="143">
        <v>1</v>
      </c>
      <c r="E28" s="142"/>
      <c r="F28" s="142"/>
      <c r="G28" s="142"/>
      <c r="H28" s="142"/>
      <c r="I28" s="142"/>
      <c r="J28" s="142"/>
      <c r="K28" s="142">
        <f t="shared" si="0"/>
        <v>1</v>
      </c>
      <c r="L28" s="144"/>
      <c r="M28" s="144"/>
      <c r="N28" s="144"/>
      <c r="O28" s="144"/>
      <c r="P28" s="144">
        <f t="shared" si="1"/>
        <v>0</v>
      </c>
      <c r="Q28" s="148"/>
    </row>
    <row r="29" spans="1:17">
      <c r="A29" s="146" t="s">
        <v>37</v>
      </c>
      <c r="B29" s="131" t="s">
        <v>136</v>
      </c>
      <c r="C29" s="147" t="s">
        <v>307</v>
      </c>
      <c r="D29" s="143">
        <v>1</v>
      </c>
      <c r="E29" s="142"/>
      <c r="F29" s="142"/>
      <c r="G29" s="142"/>
      <c r="H29" s="142"/>
      <c r="I29" s="142"/>
      <c r="J29" s="142"/>
      <c r="K29" s="142">
        <f t="shared" si="0"/>
        <v>1</v>
      </c>
      <c r="L29" s="144"/>
      <c r="M29" s="144"/>
      <c r="N29" s="144"/>
      <c r="O29" s="144"/>
      <c r="P29" s="144">
        <f t="shared" si="1"/>
        <v>0</v>
      </c>
      <c r="Q29" s="148"/>
    </row>
    <row r="30" spans="1:17">
      <c r="A30" s="146" t="s">
        <v>38</v>
      </c>
      <c r="B30" s="131" t="s">
        <v>294</v>
      </c>
      <c r="C30" s="147" t="s">
        <v>308</v>
      </c>
      <c r="D30" s="143">
        <v>1</v>
      </c>
      <c r="E30" s="142"/>
      <c r="F30" s="142"/>
      <c r="G30" s="142"/>
      <c r="H30" s="142"/>
      <c r="I30" s="142"/>
      <c r="J30" s="142"/>
      <c r="K30" s="142">
        <f t="shared" si="0"/>
        <v>1</v>
      </c>
      <c r="L30" s="144"/>
      <c r="M30" s="144"/>
      <c r="N30" s="144"/>
      <c r="O30" s="144"/>
      <c r="P30" s="144">
        <f t="shared" si="1"/>
        <v>0</v>
      </c>
      <c r="Q30" s="148"/>
    </row>
    <row r="31" spans="1:17">
      <c r="A31" s="146" t="s">
        <v>38</v>
      </c>
      <c r="B31" s="131" t="s">
        <v>69</v>
      </c>
      <c r="C31" s="147" t="s">
        <v>231</v>
      </c>
      <c r="D31" s="143">
        <v>1</v>
      </c>
      <c r="E31" s="142"/>
      <c r="F31" s="142"/>
      <c r="G31" s="142"/>
      <c r="H31" s="142"/>
      <c r="I31" s="142"/>
      <c r="J31" s="142"/>
      <c r="K31" s="142">
        <f t="shared" si="0"/>
        <v>1</v>
      </c>
      <c r="L31" s="144"/>
      <c r="M31" s="144"/>
      <c r="N31" s="144"/>
      <c r="O31" s="144"/>
      <c r="P31" s="144">
        <f t="shared" si="1"/>
        <v>0</v>
      </c>
      <c r="Q31" s="148"/>
    </row>
    <row r="32" spans="1:17" ht="30">
      <c r="A32" s="146" t="s">
        <v>38</v>
      </c>
      <c r="B32" s="131" t="s">
        <v>69</v>
      </c>
      <c r="C32" s="147" t="s">
        <v>214</v>
      </c>
      <c r="D32" s="143">
        <v>1</v>
      </c>
      <c r="E32" s="143">
        <v>2</v>
      </c>
      <c r="F32" s="142"/>
      <c r="G32" s="142"/>
      <c r="H32" s="142"/>
      <c r="I32" s="142"/>
      <c r="J32" s="142"/>
      <c r="K32" s="142">
        <f t="shared" si="0"/>
        <v>3</v>
      </c>
      <c r="L32" s="144"/>
      <c r="M32" s="144"/>
      <c r="N32" s="144"/>
      <c r="O32" s="144"/>
      <c r="P32" s="144">
        <f t="shared" si="1"/>
        <v>0</v>
      </c>
      <c r="Q32" s="149" t="s">
        <v>309</v>
      </c>
    </row>
    <row r="33" spans="1:17">
      <c r="A33" s="146" t="s">
        <v>38</v>
      </c>
      <c r="B33" s="131" t="s">
        <v>69</v>
      </c>
      <c r="C33" s="147" t="s">
        <v>237</v>
      </c>
      <c r="D33" s="143">
        <v>1</v>
      </c>
      <c r="E33" s="142"/>
      <c r="F33" s="142"/>
      <c r="G33" s="142"/>
      <c r="H33" s="142"/>
      <c r="I33" s="142"/>
      <c r="J33" s="142"/>
      <c r="K33" s="142">
        <f t="shared" si="0"/>
        <v>1</v>
      </c>
      <c r="L33" s="144"/>
      <c r="M33" s="144"/>
      <c r="N33" s="144"/>
      <c r="O33" s="144"/>
      <c r="P33" s="144">
        <f t="shared" si="1"/>
        <v>0</v>
      </c>
      <c r="Q33" s="148"/>
    </row>
    <row r="34" spans="1:17">
      <c r="A34" s="146" t="s">
        <v>38</v>
      </c>
      <c r="B34" s="131" t="s">
        <v>69</v>
      </c>
      <c r="C34" s="147" t="s">
        <v>234</v>
      </c>
      <c r="D34" s="143">
        <v>1</v>
      </c>
      <c r="E34" s="143">
        <v>1</v>
      </c>
      <c r="F34" s="142"/>
      <c r="G34" s="142"/>
      <c r="H34" s="142"/>
      <c r="I34" s="142"/>
      <c r="J34" s="142"/>
      <c r="K34" s="142">
        <f t="shared" si="0"/>
        <v>2</v>
      </c>
      <c r="L34" s="144"/>
      <c r="M34" s="144"/>
      <c r="N34" s="144"/>
      <c r="O34" s="144"/>
      <c r="P34" s="144">
        <f t="shared" si="1"/>
        <v>0</v>
      </c>
      <c r="Q34" s="148"/>
    </row>
    <row r="35" spans="1:17">
      <c r="A35" s="146" t="s">
        <v>38</v>
      </c>
      <c r="B35" s="131" t="s">
        <v>69</v>
      </c>
      <c r="C35" s="147" t="s">
        <v>310</v>
      </c>
      <c r="D35" s="143">
        <v>1</v>
      </c>
      <c r="E35" s="142"/>
      <c r="F35" s="142"/>
      <c r="G35" s="142"/>
      <c r="H35" s="142"/>
      <c r="I35" s="142"/>
      <c r="J35" s="142"/>
      <c r="K35" s="142">
        <f t="shared" si="0"/>
        <v>1</v>
      </c>
      <c r="L35" s="144"/>
      <c r="M35" s="144"/>
      <c r="N35" s="144"/>
      <c r="O35" s="144"/>
      <c r="P35" s="144">
        <f t="shared" si="1"/>
        <v>0</v>
      </c>
      <c r="Q35" s="148"/>
    </row>
    <row r="36" spans="1:17">
      <c r="A36" s="146" t="s">
        <v>38</v>
      </c>
      <c r="B36" s="131" t="s">
        <v>70</v>
      </c>
      <c r="C36" s="147" t="s">
        <v>256</v>
      </c>
      <c r="D36" s="143">
        <v>1</v>
      </c>
      <c r="E36" s="143"/>
      <c r="F36" s="143"/>
      <c r="G36" s="143"/>
      <c r="H36" s="143"/>
      <c r="I36" s="143"/>
      <c r="J36" s="143"/>
      <c r="K36" s="142">
        <f t="shared" si="0"/>
        <v>1</v>
      </c>
      <c r="L36" s="144"/>
      <c r="M36" s="144"/>
      <c r="N36" s="144"/>
      <c r="O36" s="144"/>
      <c r="P36" s="144">
        <f t="shared" si="1"/>
        <v>0</v>
      </c>
      <c r="Q36" s="148"/>
    </row>
    <row r="37" spans="1:17">
      <c r="A37" s="146" t="s">
        <v>38</v>
      </c>
      <c r="B37" s="131" t="s">
        <v>70</v>
      </c>
      <c r="C37" s="147" t="s">
        <v>280</v>
      </c>
      <c r="D37" s="143">
        <v>1</v>
      </c>
      <c r="E37" s="143"/>
      <c r="F37" s="143"/>
      <c r="G37" s="142"/>
      <c r="H37" s="142"/>
      <c r="I37" s="142"/>
      <c r="J37" s="142"/>
      <c r="K37" s="142">
        <f t="shared" si="0"/>
        <v>1</v>
      </c>
      <c r="L37" s="144"/>
      <c r="M37" s="144"/>
      <c r="N37" s="144"/>
      <c r="O37" s="144"/>
      <c r="P37" s="144">
        <f t="shared" si="1"/>
        <v>0</v>
      </c>
      <c r="Q37" s="148"/>
    </row>
    <row r="38" spans="1:17">
      <c r="A38" s="146" t="s">
        <v>38</v>
      </c>
      <c r="B38" s="131" t="s">
        <v>70</v>
      </c>
      <c r="C38" s="147" t="s">
        <v>251</v>
      </c>
      <c r="D38" s="143">
        <v>1</v>
      </c>
      <c r="E38" s="143">
        <v>1</v>
      </c>
      <c r="F38" s="143"/>
      <c r="G38" s="143"/>
      <c r="H38" s="143"/>
      <c r="I38" s="143"/>
      <c r="J38" s="143"/>
      <c r="K38" s="142">
        <f t="shared" si="0"/>
        <v>2</v>
      </c>
      <c r="L38" s="144"/>
      <c r="M38" s="144"/>
      <c r="N38" s="144"/>
      <c r="O38" s="144"/>
      <c r="P38" s="144">
        <f t="shared" si="1"/>
        <v>0</v>
      </c>
      <c r="Q38" s="148"/>
    </row>
    <row r="39" spans="1:17">
      <c r="A39" s="146" t="s">
        <v>38</v>
      </c>
      <c r="B39" s="131" t="s">
        <v>70</v>
      </c>
      <c r="C39" s="147" t="s">
        <v>257</v>
      </c>
      <c r="D39" s="143">
        <v>1</v>
      </c>
      <c r="E39" s="142"/>
      <c r="F39" s="142"/>
      <c r="G39" s="142"/>
      <c r="H39" s="142"/>
      <c r="I39" s="142"/>
      <c r="J39" s="142"/>
      <c r="K39" s="142">
        <f t="shared" si="0"/>
        <v>1</v>
      </c>
      <c r="L39" s="144"/>
      <c r="M39" s="144"/>
      <c r="N39" s="144"/>
      <c r="O39" s="144"/>
      <c r="P39" s="144">
        <f t="shared" si="1"/>
        <v>0</v>
      </c>
      <c r="Q39" s="148"/>
    </row>
    <row r="40" spans="1:17">
      <c r="A40" s="146" t="s">
        <v>38</v>
      </c>
      <c r="B40" s="131" t="s">
        <v>70</v>
      </c>
      <c r="C40" s="147" t="s">
        <v>268</v>
      </c>
      <c r="D40" s="143">
        <v>1</v>
      </c>
      <c r="E40" s="143">
        <v>1</v>
      </c>
      <c r="F40" s="143"/>
      <c r="G40" s="142"/>
      <c r="H40" s="142"/>
      <c r="I40" s="142"/>
      <c r="J40" s="142"/>
      <c r="K40" s="142">
        <f t="shared" si="0"/>
        <v>2</v>
      </c>
      <c r="L40" s="144"/>
      <c r="M40" s="144"/>
      <c r="N40" s="144"/>
      <c r="O40" s="144"/>
      <c r="P40" s="144">
        <f t="shared" si="1"/>
        <v>0</v>
      </c>
      <c r="Q40" s="148"/>
    </row>
    <row r="41" spans="1:17">
      <c r="A41" s="146" t="s">
        <v>38</v>
      </c>
      <c r="B41" s="131" t="s">
        <v>70</v>
      </c>
      <c r="C41" s="147" t="s">
        <v>311</v>
      </c>
      <c r="D41" s="143">
        <v>1</v>
      </c>
      <c r="E41" s="142"/>
      <c r="F41" s="142"/>
      <c r="G41" s="142"/>
      <c r="H41" s="142"/>
      <c r="I41" s="142"/>
      <c r="J41" s="142"/>
      <c r="K41" s="142">
        <f t="shared" si="0"/>
        <v>1</v>
      </c>
      <c r="L41" s="144"/>
      <c r="M41" s="144"/>
      <c r="N41" s="144"/>
      <c r="O41" s="144"/>
      <c r="P41" s="144">
        <f t="shared" si="1"/>
        <v>0</v>
      </c>
      <c r="Q41" s="148"/>
    </row>
    <row r="42" spans="1:17">
      <c r="A42" s="146" t="s">
        <v>38</v>
      </c>
      <c r="B42" s="131" t="s">
        <v>151</v>
      </c>
      <c r="C42" s="147" t="s">
        <v>312</v>
      </c>
      <c r="D42" s="143">
        <v>1</v>
      </c>
      <c r="E42" s="142"/>
      <c r="F42" s="142"/>
      <c r="G42" s="142"/>
      <c r="H42" s="142"/>
      <c r="I42" s="142"/>
      <c r="J42" s="142"/>
      <c r="K42" s="142">
        <f t="shared" si="0"/>
        <v>1</v>
      </c>
      <c r="L42" s="144"/>
      <c r="M42" s="144"/>
      <c r="N42" s="144"/>
      <c r="O42" s="144"/>
      <c r="P42" s="144">
        <f t="shared" si="1"/>
        <v>0</v>
      </c>
      <c r="Q42" s="148"/>
    </row>
    <row r="43" spans="1:17">
      <c r="A43" s="146" t="s">
        <v>38</v>
      </c>
      <c r="B43" s="131" t="s">
        <v>151</v>
      </c>
      <c r="C43" s="147" t="s">
        <v>313</v>
      </c>
      <c r="D43" s="143">
        <v>1</v>
      </c>
      <c r="E43" s="142"/>
      <c r="F43" s="142"/>
      <c r="G43" s="143"/>
      <c r="H43" s="143"/>
      <c r="I43" s="143"/>
      <c r="J43" s="143"/>
      <c r="K43" s="142">
        <f t="shared" si="0"/>
        <v>1</v>
      </c>
      <c r="L43" s="144"/>
      <c r="M43" s="144"/>
      <c r="N43" s="144"/>
      <c r="O43" s="144"/>
      <c r="P43" s="144">
        <f t="shared" si="1"/>
        <v>0</v>
      </c>
      <c r="Q43" s="148"/>
    </row>
    <row r="44" spans="1:17">
      <c r="A44" s="146" t="s">
        <v>38</v>
      </c>
      <c r="B44" s="131" t="s">
        <v>151</v>
      </c>
      <c r="C44" s="147" t="s">
        <v>314</v>
      </c>
      <c r="D44" s="143">
        <v>1</v>
      </c>
      <c r="E44" s="142"/>
      <c r="F44" s="142"/>
      <c r="G44" s="142"/>
      <c r="H44" s="142"/>
      <c r="I44" s="142"/>
      <c r="J44" s="142"/>
      <c r="K44" s="142">
        <f t="shared" si="0"/>
        <v>1</v>
      </c>
      <c r="L44" s="144"/>
      <c r="M44" s="144"/>
      <c r="N44" s="144"/>
      <c r="O44" s="144"/>
      <c r="P44" s="144">
        <f t="shared" si="1"/>
        <v>0</v>
      </c>
      <c r="Q44" s="148"/>
    </row>
    <row r="45" spans="1:17">
      <c r="A45" s="146" t="s">
        <v>38</v>
      </c>
      <c r="B45" s="131" t="s">
        <v>136</v>
      </c>
      <c r="C45" s="147" t="s">
        <v>315</v>
      </c>
      <c r="D45" s="143">
        <v>1</v>
      </c>
      <c r="E45" s="142"/>
      <c r="F45" s="142"/>
      <c r="G45" s="143"/>
      <c r="H45" s="143"/>
      <c r="I45" s="143"/>
      <c r="J45" s="143"/>
      <c r="K45" s="142">
        <f t="shared" si="0"/>
        <v>1</v>
      </c>
      <c r="L45" s="144"/>
      <c r="M45" s="144"/>
      <c r="N45" s="144"/>
      <c r="O45" s="144"/>
      <c r="P45" s="144">
        <f t="shared" si="1"/>
        <v>0</v>
      </c>
      <c r="Q45" s="148"/>
    </row>
    <row r="46" spans="1:17" ht="30">
      <c r="A46" s="146" t="s">
        <v>38</v>
      </c>
      <c r="B46" s="131" t="s">
        <v>136</v>
      </c>
      <c r="C46" s="147" t="s">
        <v>316</v>
      </c>
      <c r="D46" s="143"/>
      <c r="E46" s="142"/>
      <c r="F46" s="142"/>
      <c r="G46" s="142"/>
      <c r="H46" s="142"/>
      <c r="I46" s="142"/>
      <c r="J46" s="142"/>
      <c r="K46" s="142">
        <f t="shared" si="0"/>
        <v>0</v>
      </c>
      <c r="L46" s="145">
        <v>1</v>
      </c>
      <c r="M46" s="144"/>
      <c r="N46" s="144"/>
      <c r="O46" s="144"/>
      <c r="P46" s="144">
        <f t="shared" si="1"/>
        <v>1</v>
      </c>
      <c r="Q46" s="150" t="s">
        <v>317</v>
      </c>
    </row>
    <row r="47" spans="1:17">
      <c r="A47" s="146" t="s">
        <v>38</v>
      </c>
      <c r="B47" s="131" t="s">
        <v>136</v>
      </c>
      <c r="C47" s="147" t="s">
        <v>198</v>
      </c>
      <c r="D47" s="143">
        <v>1</v>
      </c>
      <c r="E47" s="142"/>
      <c r="F47" s="142"/>
      <c r="G47" s="142"/>
      <c r="H47" s="142"/>
      <c r="I47" s="142"/>
      <c r="J47" s="142"/>
      <c r="K47" s="142">
        <f t="shared" si="0"/>
        <v>1</v>
      </c>
      <c r="L47" s="144"/>
      <c r="M47" s="144"/>
      <c r="N47" s="144"/>
      <c r="O47" s="144"/>
      <c r="P47" s="144">
        <f t="shared" si="1"/>
        <v>0</v>
      </c>
      <c r="Q47" s="148"/>
    </row>
    <row r="48" spans="1:17">
      <c r="A48" s="146" t="s">
        <v>38</v>
      </c>
      <c r="B48" s="131" t="s">
        <v>136</v>
      </c>
      <c r="C48" s="147" t="s">
        <v>197</v>
      </c>
      <c r="D48" s="143">
        <v>1</v>
      </c>
      <c r="E48" s="142"/>
      <c r="F48" s="142"/>
      <c r="G48" s="142"/>
      <c r="H48" s="142"/>
      <c r="I48" s="142"/>
      <c r="J48" s="142"/>
      <c r="K48" s="142">
        <f t="shared" si="0"/>
        <v>1</v>
      </c>
      <c r="L48" s="144"/>
      <c r="M48" s="144"/>
      <c r="N48" s="144"/>
      <c r="O48" s="144"/>
      <c r="P48" s="144">
        <f t="shared" si="1"/>
        <v>0</v>
      </c>
      <c r="Q48" s="148"/>
    </row>
    <row r="49" spans="1:17">
      <c r="A49" s="146" t="s">
        <v>38</v>
      </c>
      <c r="B49" s="131" t="s">
        <v>136</v>
      </c>
      <c r="C49" s="147" t="s">
        <v>207</v>
      </c>
      <c r="D49" s="143">
        <v>1</v>
      </c>
      <c r="E49" s="142"/>
      <c r="F49" s="142"/>
      <c r="G49" s="142"/>
      <c r="H49" s="142"/>
      <c r="I49" s="142"/>
      <c r="J49" s="142"/>
      <c r="K49" s="142">
        <f t="shared" si="0"/>
        <v>1</v>
      </c>
      <c r="L49" s="144"/>
      <c r="M49" s="144"/>
      <c r="N49" s="144"/>
      <c r="O49" s="144"/>
      <c r="P49" s="144">
        <f t="shared" si="1"/>
        <v>0</v>
      </c>
      <c r="Q49" s="148"/>
    </row>
    <row r="50" spans="1:17">
      <c r="A50" s="146" t="s">
        <v>42</v>
      </c>
      <c r="B50" s="131" t="s">
        <v>69</v>
      </c>
      <c r="C50" s="147" t="s">
        <v>318</v>
      </c>
      <c r="D50" s="143">
        <v>1</v>
      </c>
      <c r="E50" s="142"/>
      <c r="F50" s="142"/>
      <c r="G50" s="142"/>
      <c r="H50" s="142"/>
      <c r="I50" s="142"/>
      <c r="J50" s="142"/>
      <c r="K50" s="142">
        <f t="shared" si="0"/>
        <v>1</v>
      </c>
      <c r="L50" s="144"/>
      <c r="M50" s="144"/>
      <c r="N50" s="144"/>
      <c r="O50" s="144"/>
      <c r="P50" s="144">
        <f t="shared" si="1"/>
        <v>0</v>
      </c>
      <c r="Q50" s="148"/>
    </row>
    <row r="51" spans="1:17">
      <c r="A51" s="146" t="s">
        <v>42</v>
      </c>
      <c r="B51" s="131" t="s">
        <v>70</v>
      </c>
      <c r="C51" s="147" t="s">
        <v>319</v>
      </c>
      <c r="D51" s="143">
        <v>1</v>
      </c>
      <c r="E51" s="143">
        <v>1</v>
      </c>
      <c r="F51" s="143"/>
      <c r="G51" s="143"/>
      <c r="H51" s="143"/>
      <c r="I51" s="143"/>
      <c r="J51" s="143"/>
      <c r="K51" s="142">
        <f t="shared" si="0"/>
        <v>2</v>
      </c>
      <c r="L51" s="144"/>
      <c r="M51" s="144"/>
      <c r="N51" s="144"/>
      <c r="O51" s="144"/>
      <c r="P51" s="144">
        <f t="shared" si="1"/>
        <v>0</v>
      </c>
      <c r="Q51" s="148"/>
    </row>
    <row r="52" spans="1:17">
      <c r="A52" s="146" t="s">
        <v>42</v>
      </c>
      <c r="B52" s="131" t="s">
        <v>70</v>
      </c>
      <c r="C52" s="147" t="s">
        <v>320</v>
      </c>
      <c r="D52" s="143">
        <v>1</v>
      </c>
      <c r="E52" s="143"/>
      <c r="F52" s="143"/>
      <c r="G52" s="143"/>
      <c r="H52" s="143"/>
      <c r="I52" s="143"/>
      <c r="J52" s="143"/>
      <c r="K52" s="142">
        <f t="shared" si="0"/>
        <v>1</v>
      </c>
      <c r="L52" s="144"/>
      <c r="M52" s="144"/>
      <c r="N52" s="144"/>
      <c r="O52" s="144"/>
      <c r="P52" s="144">
        <f t="shared" si="1"/>
        <v>0</v>
      </c>
      <c r="Q52" s="148"/>
    </row>
    <row r="53" spans="1:17">
      <c r="A53" s="146" t="s">
        <v>42</v>
      </c>
      <c r="B53" s="131" t="s">
        <v>70</v>
      </c>
      <c r="C53" s="147" t="s">
        <v>321</v>
      </c>
      <c r="D53" s="143">
        <v>1</v>
      </c>
      <c r="E53" s="143"/>
      <c r="F53" s="143"/>
      <c r="G53" s="143"/>
      <c r="H53" s="143"/>
      <c r="I53" s="143"/>
      <c r="J53" s="143"/>
      <c r="K53" s="142">
        <f t="shared" si="0"/>
        <v>1</v>
      </c>
      <c r="L53" s="144"/>
      <c r="M53" s="144"/>
      <c r="N53" s="144"/>
      <c r="O53" s="144"/>
      <c r="P53" s="144">
        <f t="shared" si="1"/>
        <v>0</v>
      </c>
      <c r="Q53" s="148"/>
    </row>
    <row r="54" spans="1:17">
      <c r="A54" s="146" t="s">
        <v>42</v>
      </c>
      <c r="B54" s="131" t="s">
        <v>70</v>
      </c>
      <c r="C54" s="147" t="s">
        <v>322</v>
      </c>
      <c r="D54" s="143"/>
      <c r="E54" s="143"/>
      <c r="F54" s="143"/>
      <c r="G54" s="143">
        <v>1</v>
      </c>
      <c r="H54" s="143"/>
      <c r="I54" s="143"/>
      <c r="J54" s="143"/>
      <c r="K54" s="142">
        <f t="shared" si="0"/>
        <v>1</v>
      </c>
      <c r="L54" s="144"/>
      <c r="M54" s="144"/>
      <c r="N54" s="144"/>
      <c r="O54" s="144"/>
      <c r="P54" s="144">
        <f t="shared" si="1"/>
        <v>0</v>
      </c>
      <c r="Q54" s="148"/>
    </row>
    <row r="55" spans="1:17">
      <c r="A55" s="146" t="s">
        <v>42</v>
      </c>
      <c r="B55" s="131" t="s">
        <v>70</v>
      </c>
      <c r="C55" s="147" t="s">
        <v>323</v>
      </c>
      <c r="D55" s="143">
        <v>1</v>
      </c>
      <c r="E55" s="143"/>
      <c r="F55" s="143"/>
      <c r="G55" s="143"/>
      <c r="H55" s="143"/>
      <c r="I55" s="143"/>
      <c r="J55" s="143"/>
      <c r="K55" s="142">
        <f t="shared" si="0"/>
        <v>1</v>
      </c>
      <c r="L55" s="144"/>
      <c r="M55" s="144"/>
      <c r="N55" s="144"/>
      <c r="O55" s="144"/>
      <c r="P55" s="144">
        <f t="shared" si="1"/>
        <v>0</v>
      </c>
      <c r="Q55" s="148"/>
    </row>
    <row r="56" spans="1:17">
      <c r="A56" s="146" t="s">
        <v>42</v>
      </c>
      <c r="B56" s="131" t="s">
        <v>70</v>
      </c>
      <c r="C56" s="147" t="s">
        <v>273</v>
      </c>
      <c r="D56" s="143">
        <v>1</v>
      </c>
      <c r="E56" s="143">
        <v>1</v>
      </c>
      <c r="F56" s="143">
        <v>1</v>
      </c>
      <c r="G56" s="143"/>
      <c r="H56" s="143"/>
      <c r="I56" s="143"/>
      <c r="J56" s="143"/>
      <c r="K56" s="142">
        <f t="shared" si="0"/>
        <v>3</v>
      </c>
      <c r="L56" s="144"/>
      <c r="M56" s="144"/>
      <c r="N56" s="144"/>
      <c r="O56" s="144"/>
      <c r="P56" s="144">
        <f t="shared" si="1"/>
        <v>0</v>
      </c>
      <c r="Q56" s="151"/>
    </row>
    <row r="57" spans="1:17">
      <c r="A57" s="146" t="s">
        <v>42</v>
      </c>
      <c r="B57" s="131" t="s">
        <v>70</v>
      </c>
      <c r="C57" s="147" t="s">
        <v>283</v>
      </c>
      <c r="D57" s="143">
        <v>1</v>
      </c>
      <c r="E57" s="143">
        <v>1</v>
      </c>
      <c r="F57" s="143"/>
      <c r="G57" s="143"/>
      <c r="H57" s="143"/>
      <c r="I57" s="143"/>
      <c r="J57" s="143"/>
      <c r="K57" s="142">
        <f t="shared" si="0"/>
        <v>2</v>
      </c>
      <c r="L57" s="145"/>
      <c r="M57" s="144"/>
      <c r="N57" s="144"/>
      <c r="O57" s="144"/>
      <c r="P57" s="144">
        <f t="shared" si="1"/>
        <v>0</v>
      </c>
      <c r="Q57" s="148"/>
    </row>
    <row r="58" spans="1:17">
      <c r="A58" s="146" t="s">
        <v>42</v>
      </c>
      <c r="B58" s="131" t="s">
        <v>151</v>
      </c>
      <c r="C58" s="147" t="s">
        <v>324</v>
      </c>
      <c r="D58" s="143">
        <v>1</v>
      </c>
      <c r="E58" s="143"/>
      <c r="F58" s="143"/>
      <c r="G58" s="143"/>
      <c r="H58" s="143"/>
      <c r="I58" s="143"/>
      <c r="J58" s="143"/>
      <c r="K58" s="142">
        <f t="shared" si="0"/>
        <v>1</v>
      </c>
      <c r="L58" s="144"/>
      <c r="M58" s="144"/>
      <c r="N58" s="144"/>
      <c r="O58" s="144"/>
      <c r="P58" s="144">
        <f t="shared" si="1"/>
        <v>0</v>
      </c>
      <c r="Q58" s="148"/>
    </row>
    <row r="59" spans="1:17">
      <c r="A59" s="146" t="s">
        <v>42</v>
      </c>
      <c r="B59" s="131" t="s">
        <v>151</v>
      </c>
      <c r="C59" s="147" t="s">
        <v>325</v>
      </c>
      <c r="D59" s="143">
        <v>1</v>
      </c>
      <c r="E59" s="142"/>
      <c r="F59" s="142"/>
      <c r="G59" s="142"/>
      <c r="H59" s="142"/>
      <c r="I59" s="142"/>
      <c r="J59" s="142"/>
      <c r="K59" s="142">
        <f t="shared" si="0"/>
        <v>1</v>
      </c>
      <c r="L59" s="144"/>
      <c r="M59" s="144"/>
      <c r="N59" s="144"/>
      <c r="O59" s="144"/>
      <c r="P59" s="144">
        <f t="shared" si="1"/>
        <v>0</v>
      </c>
      <c r="Q59" s="148"/>
    </row>
    <row r="60" spans="1:17">
      <c r="A60" s="146" t="s">
        <v>42</v>
      </c>
      <c r="B60" s="131" t="s">
        <v>136</v>
      </c>
      <c r="C60" s="147" t="s">
        <v>326</v>
      </c>
      <c r="D60" s="143">
        <v>1</v>
      </c>
      <c r="E60" s="143"/>
      <c r="F60" s="143"/>
      <c r="G60" s="143"/>
      <c r="H60" s="143"/>
      <c r="I60" s="143"/>
      <c r="J60" s="143"/>
      <c r="K60" s="142">
        <f t="shared" si="0"/>
        <v>1</v>
      </c>
      <c r="L60" s="144"/>
      <c r="M60" s="144"/>
      <c r="N60" s="144"/>
      <c r="O60" s="144"/>
      <c r="P60" s="144">
        <f t="shared" si="1"/>
        <v>0</v>
      </c>
      <c r="Q60" s="148"/>
    </row>
    <row r="61" spans="1:17">
      <c r="A61" s="146" t="s">
        <v>42</v>
      </c>
      <c r="B61" s="131" t="s">
        <v>136</v>
      </c>
      <c r="C61" s="147" t="s">
        <v>327</v>
      </c>
      <c r="D61" s="143">
        <v>1</v>
      </c>
      <c r="E61" s="143"/>
      <c r="F61" s="143"/>
      <c r="G61" s="143"/>
      <c r="H61" s="143"/>
      <c r="I61" s="143"/>
      <c r="J61" s="143"/>
      <c r="K61" s="142">
        <f t="shared" si="0"/>
        <v>1</v>
      </c>
      <c r="L61" s="144"/>
      <c r="M61" s="144"/>
      <c r="N61" s="144"/>
      <c r="O61" s="144"/>
      <c r="P61" s="144">
        <f t="shared" si="1"/>
        <v>0</v>
      </c>
      <c r="Q61" s="148"/>
    </row>
    <row r="62" spans="1:17">
      <c r="A62" s="146" t="s">
        <v>41</v>
      </c>
      <c r="B62" s="131" t="s">
        <v>69</v>
      </c>
      <c r="C62" s="147" t="s">
        <v>230</v>
      </c>
      <c r="D62" s="143">
        <v>1</v>
      </c>
      <c r="E62" s="143"/>
      <c r="F62" s="143"/>
      <c r="G62" s="143"/>
      <c r="H62" s="143"/>
      <c r="I62" s="143"/>
      <c r="J62" s="143"/>
      <c r="K62" s="142">
        <f t="shared" si="0"/>
        <v>1</v>
      </c>
      <c r="L62" s="144"/>
      <c r="M62" s="144"/>
      <c r="N62" s="144"/>
      <c r="O62" s="144"/>
      <c r="P62" s="144">
        <f t="shared" si="1"/>
        <v>0</v>
      </c>
      <c r="Q62" s="148"/>
    </row>
    <row r="63" spans="1:17">
      <c r="A63" s="146" t="s">
        <v>41</v>
      </c>
      <c r="B63" s="131" t="s">
        <v>69</v>
      </c>
      <c r="C63" s="147" t="s">
        <v>243</v>
      </c>
      <c r="D63" s="143">
        <v>1</v>
      </c>
      <c r="E63" s="143">
        <v>1</v>
      </c>
      <c r="F63" s="143"/>
      <c r="G63" s="143"/>
      <c r="H63" s="143"/>
      <c r="I63" s="143"/>
      <c r="J63" s="143"/>
      <c r="K63" s="142">
        <f t="shared" si="0"/>
        <v>2</v>
      </c>
      <c r="L63" s="144"/>
      <c r="M63" s="144"/>
      <c r="N63" s="144"/>
      <c r="O63" s="144"/>
      <c r="P63" s="144">
        <f t="shared" si="1"/>
        <v>0</v>
      </c>
      <c r="Q63" s="148"/>
    </row>
    <row r="64" spans="1:17">
      <c r="A64" s="146" t="s">
        <v>41</v>
      </c>
      <c r="B64" s="131" t="s">
        <v>69</v>
      </c>
      <c r="C64" s="147" t="s">
        <v>222</v>
      </c>
      <c r="D64" s="143">
        <v>1</v>
      </c>
      <c r="E64" s="143"/>
      <c r="F64" s="143"/>
      <c r="G64" s="143"/>
      <c r="H64" s="143"/>
      <c r="I64" s="143"/>
      <c r="J64" s="143"/>
      <c r="K64" s="142">
        <f t="shared" si="0"/>
        <v>1</v>
      </c>
      <c r="L64" s="144"/>
      <c r="M64" s="144"/>
      <c r="N64" s="144"/>
      <c r="O64" s="144"/>
      <c r="P64" s="144">
        <f t="shared" si="1"/>
        <v>0</v>
      </c>
      <c r="Q64" s="148"/>
    </row>
    <row r="65" spans="1:17">
      <c r="A65" s="146" t="s">
        <v>41</v>
      </c>
      <c r="B65" s="131" t="s">
        <v>69</v>
      </c>
      <c r="C65" s="147" t="s">
        <v>244</v>
      </c>
      <c r="D65" s="143">
        <v>1</v>
      </c>
      <c r="E65" s="142"/>
      <c r="F65" s="142"/>
      <c r="G65" s="142"/>
      <c r="H65" s="142"/>
      <c r="I65" s="142"/>
      <c r="J65" s="142"/>
      <c r="K65" s="142">
        <f t="shared" si="0"/>
        <v>1</v>
      </c>
      <c r="L65" s="144"/>
      <c r="M65" s="144"/>
      <c r="N65" s="144"/>
      <c r="O65" s="144"/>
      <c r="P65" s="144">
        <f t="shared" si="1"/>
        <v>0</v>
      </c>
      <c r="Q65" s="148"/>
    </row>
    <row r="66" spans="1:17" ht="30">
      <c r="A66" s="146" t="s">
        <v>41</v>
      </c>
      <c r="B66" s="131" t="s">
        <v>70</v>
      </c>
      <c r="C66" s="147" t="s">
        <v>277</v>
      </c>
      <c r="D66" s="143">
        <v>2</v>
      </c>
      <c r="E66" s="143"/>
      <c r="F66" s="143"/>
      <c r="G66" s="143"/>
      <c r="H66" s="143"/>
      <c r="I66" s="143"/>
      <c r="J66" s="143"/>
      <c r="K66" s="142">
        <f t="shared" si="0"/>
        <v>2</v>
      </c>
      <c r="L66" s="145">
        <v>1</v>
      </c>
      <c r="M66" s="144"/>
      <c r="N66" s="144"/>
      <c r="O66" s="144"/>
      <c r="P66" s="144">
        <f t="shared" si="1"/>
        <v>1</v>
      </c>
      <c r="Q66" s="149" t="s">
        <v>328</v>
      </c>
    </row>
    <row r="67" spans="1:17">
      <c r="A67" s="146" t="s">
        <v>41</v>
      </c>
      <c r="B67" s="131" t="s">
        <v>70</v>
      </c>
      <c r="C67" s="147" t="s">
        <v>329</v>
      </c>
      <c r="D67" s="143">
        <v>2</v>
      </c>
      <c r="E67" s="143">
        <v>1</v>
      </c>
      <c r="F67" s="143"/>
      <c r="G67" s="143"/>
      <c r="H67" s="143"/>
      <c r="I67" s="143"/>
      <c r="J67" s="143"/>
      <c r="K67" s="142">
        <f t="shared" si="0"/>
        <v>3</v>
      </c>
      <c r="L67" s="144"/>
      <c r="M67" s="144"/>
      <c r="N67" s="144"/>
      <c r="O67" s="144"/>
      <c r="P67" s="144">
        <f t="shared" si="1"/>
        <v>0</v>
      </c>
      <c r="Q67" s="148"/>
    </row>
    <row r="68" spans="1:17">
      <c r="A68" s="146" t="s">
        <v>41</v>
      </c>
      <c r="B68" s="131" t="s">
        <v>70</v>
      </c>
      <c r="C68" s="147" t="s">
        <v>254</v>
      </c>
      <c r="D68" s="143">
        <v>1</v>
      </c>
      <c r="E68" s="142"/>
      <c r="F68" s="142"/>
      <c r="G68" s="142"/>
      <c r="H68" s="142"/>
      <c r="I68" s="142"/>
      <c r="J68" s="142"/>
      <c r="K68" s="142">
        <f t="shared" si="0"/>
        <v>1</v>
      </c>
      <c r="L68" s="144"/>
      <c r="M68" s="144"/>
      <c r="N68" s="144"/>
      <c r="O68" s="144"/>
      <c r="P68" s="144">
        <f t="shared" si="1"/>
        <v>0</v>
      </c>
      <c r="Q68" s="148"/>
    </row>
    <row r="69" spans="1:17">
      <c r="A69" s="146" t="s">
        <v>41</v>
      </c>
      <c r="B69" s="131" t="s">
        <v>70</v>
      </c>
      <c r="C69" s="147" t="s">
        <v>276</v>
      </c>
      <c r="D69" s="143">
        <v>1</v>
      </c>
      <c r="E69" s="142"/>
      <c r="F69" s="142"/>
      <c r="G69" s="142"/>
      <c r="H69" s="142"/>
      <c r="I69" s="142"/>
      <c r="J69" s="142"/>
      <c r="K69" s="142">
        <f t="shared" si="0"/>
        <v>1</v>
      </c>
      <c r="L69" s="144"/>
      <c r="M69" s="144"/>
      <c r="N69" s="144"/>
      <c r="O69" s="144"/>
      <c r="P69" s="144">
        <f t="shared" si="1"/>
        <v>0</v>
      </c>
      <c r="Q69" s="148"/>
    </row>
    <row r="70" spans="1:17" ht="30">
      <c r="A70" s="146" t="s">
        <v>41</v>
      </c>
      <c r="B70" s="131" t="s">
        <v>70</v>
      </c>
      <c r="C70" s="147" t="s">
        <v>330</v>
      </c>
      <c r="D70" s="143">
        <v>2</v>
      </c>
      <c r="E70" s="143">
        <v>2</v>
      </c>
      <c r="F70" s="143"/>
      <c r="G70" s="143"/>
      <c r="H70" s="143"/>
      <c r="I70" s="143"/>
      <c r="J70" s="143"/>
      <c r="K70" s="142">
        <f t="shared" si="0"/>
        <v>4</v>
      </c>
      <c r="L70" s="144"/>
      <c r="M70" s="144"/>
      <c r="N70" s="144"/>
      <c r="O70" s="144"/>
      <c r="P70" s="144">
        <f t="shared" si="1"/>
        <v>0</v>
      </c>
      <c r="Q70" s="149" t="s">
        <v>331</v>
      </c>
    </row>
    <row r="71" spans="1:17">
      <c r="A71" s="146" t="s">
        <v>41</v>
      </c>
      <c r="B71" s="131" t="s">
        <v>70</v>
      </c>
      <c r="C71" s="147" t="s">
        <v>252</v>
      </c>
      <c r="D71" s="143">
        <v>1</v>
      </c>
      <c r="E71" s="143">
        <v>1</v>
      </c>
      <c r="F71" s="143"/>
      <c r="G71" s="143"/>
      <c r="H71" s="143"/>
      <c r="I71" s="143"/>
      <c r="J71" s="143"/>
      <c r="K71" s="142">
        <f t="shared" si="0"/>
        <v>2</v>
      </c>
      <c r="L71" s="144"/>
      <c r="M71" s="144"/>
      <c r="N71" s="144"/>
      <c r="O71" s="144"/>
      <c r="P71" s="144">
        <f t="shared" si="1"/>
        <v>0</v>
      </c>
      <c r="Q71" s="148"/>
    </row>
    <row r="72" spans="1:17" ht="30">
      <c r="A72" s="146" t="s">
        <v>41</v>
      </c>
      <c r="B72" s="131" t="s">
        <v>136</v>
      </c>
      <c r="C72" s="147" t="s">
        <v>332</v>
      </c>
      <c r="D72" s="143">
        <v>1</v>
      </c>
      <c r="E72" s="143">
        <v>2</v>
      </c>
      <c r="F72" s="143"/>
      <c r="G72" s="143"/>
      <c r="H72" s="143"/>
      <c r="I72" s="143"/>
      <c r="J72" s="143"/>
      <c r="K72" s="142">
        <f t="shared" si="0"/>
        <v>3</v>
      </c>
      <c r="L72" s="144"/>
      <c r="M72" s="144"/>
      <c r="N72" s="144"/>
      <c r="O72" s="144"/>
      <c r="P72" s="144">
        <f t="shared" si="1"/>
        <v>0</v>
      </c>
      <c r="Q72" s="149" t="s">
        <v>333</v>
      </c>
    </row>
    <row r="73" spans="1:17">
      <c r="A73" s="146" t="s">
        <v>41</v>
      </c>
      <c r="B73" s="131" t="s">
        <v>136</v>
      </c>
      <c r="C73" s="147" t="s">
        <v>192</v>
      </c>
      <c r="D73" s="143">
        <v>1</v>
      </c>
      <c r="E73" s="142"/>
      <c r="F73" s="142"/>
      <c r="G73" s="142"/>
      <c r="H73" s="142"/>
      <c r="I73" s="142"/>
      <c r="J73" s="142"/>
      <c r="K73" s="142">
        <f t="shared" si="0"/>
        <v>1</v>
      </c>
      <c r="L73" s="144"/>
      <c r="M73" s="144"/>
      <c r="N73" s="144"/>
      <c r="O73" s="144"/>
      <c r="P73" s="144">
        <f t="shared" si="1"/>
        <v>0</v>
      </c>
      <c r="Q73" s="148"/>
    </row>
    <row r="74" spans="1:17" ht="68.25" customHeight="1">
      <c r="A74" s="189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</row>
  </sheetData>
  <sheetProtection algorithmName="SHA-512" hashValue="utPj5J0AQFsUL47XxG7cZ+fb5nhEYi+2mrxFDxC2L8uKjhKHN6SLF+yGfNgRs4jM8jJcpg72DPD8p3mGVEvWnQ==" saltValue="H5iAypj+Z8Gyo8Cy2QwSQg==" spinCount="100000" sheet="1" objects="1" scenarios="1"/>
  <mergeCells count="8">
    <mergeCell ref="A74:Q74"/>
    <mergeCell ref="A1:Q1"/>
    <mergeCell ref="A2:A3"/>
    <mergeCell ref="B2:B3"/>
    <mergeCell ref="C2:C3"/>
    <mergeCell ref="D2:K2"/>
    <mergeCell ref="L2:P2"/>
    <mergeCell ref="Q2:Q3"/>
  </mergeCells>
  <conditionalFormatting sqref="P4:P73">
    <cfRule type="cellIs" dxfId="6" priority="1" operator="greaterThan">
      <formula>0</formula>
    </cfRule>
  </conditionalFormatting>
  <conditionalFormatting sqref="K3:K73">
    <cfRule type="cellIs" dxfId="5" priority="2" operator="equal">
      <formula>2</formula>
    </cfRule>
  </conditionalFormatting>
  <conditionalFormatting sqref="K3:K73">
    <cfRule type="cellIs" dxfId="4" priority="3" operator="equal">
      <formula>4</formula>
    </cfRule>
  </conditionalFormatting>
  <conditionalFormatting sqref="K3:K73">
    <cfRule type="cellIs" dxfId="3" priority="4" operator="equal">
      <formula>6</formula>
    </cfRule>
  </conditionalFormatting>
  <conditionalFormatting sqref="K4:K73">
    <cfRule type="cellIs" dxfId="2" priority="5" operator="equal">
      <formula>3</formula>
    </cfRule>
  </conditionalFormatting>
  <conditionalFormatting sqref="K4:K73">
    <cfRule type="cellIs" dxfId="1" priority="6" operator="equal">
      <formula>5</formula>
    </cfRule>
  </conditionalFormatting>
  <conditionalFormatting sqref="K4:K73">
    <cfRule type="cellIs" dxfId="0" priority="7" operator="equal">
      <formula>7</formula>
    </cfRule>
  </conditionalFormatting>
  <dataValidations count="2">
    <dataValidation type="list" allowBlank="1" showErrorMessage="1" sqref="A4:A73">
      <formula1>"ARGENTINA,BRASIL,CHILE,COLOMBIA,MEXICO,USA"</formula1>
    </dataValidation>
    <dataValidation type="list" allowBlank="1" showErrorMessage="1" sqref="B4:B73">
      <formula1>"U19 DAMAS,U19 VARONES,SENIOR DAMAS,SENIOR VARONES,DT/DEL/AUX"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7"/>
  <sheetViews>
    <sheetView showGridLines="0" workbookViewId="0">
      <selection sqref="A1:H1"/>
    </sheetView>
  </sheetViews>
  <sheetFormatPr baseColWidth="10" defaultColWidth="14.42578125" defaultRowHeight="15" customHeight="1"/>
  <cols>
    <col min="1" max="3" width="14.140625" customWidth="1"/>
    <col min="4" max="8" width="13.140625" customWidth="1"/>
  </cols>
  <sheetData>
    <row r="1" spans="1:8" ht="75.75" customHeight="1">
      <c r="A1" s="249"/>
      <c r="B1" s="155"/>
      <c r="C1" s="155"/>
      <c r="D1" s="155"/>
      <c r="E1" s="155"/>
      <c r="F1" s="155"/>
      <c r="G1" s="155"/>
      <c r="H1" s="155"/>
    </row>
    <row r="2" spans="1:8" ht="22.5">
      <c r="A2" s="249" t="s">
        <v>334</v>
      </c>
      <c r="B2" s="155"/>
      <c r="C2" s="155"/>
      <c r="D2" s="155"/>
      <c r="E2" s="155"/>
      <c r="F2" s="155"/>
      <c r="G2" s="155"/>
      <c r="H2" s="155"/>
    </row>
    <row r="3" spans="1:8" ht="22.5">
      <c r="A3" s="248" t="s">
        <v>73</v>
      </c>
      <c r="B3" s="161"/>
      <c r="C3" s="161"/>
      <c r="D3" s="161"/>
      <c r="E3" s="161"/>
      <c r="F3" s="161"/>
      <c r="G3" s="161"/>
      <c r="H3" s="162"/>
    </row>
    <row r="4" spans="1:8" ht="22.5">
      <c r="A4" s="246" t="s">
        <v>335</v>
      </c>
      <c r="B4" s="161"/>
      <c r="C4" s="162"/>
      <c r="D4" s="247" t="s">
        <v>42</v>
      </c>
      <c r="E4" s="161"/>
      <c r="F4" s="161"/>
      <c r="G4" s="161"/>
      <c r="H4" s="162"/>
    </row>
    <row r="5" spans="1:8" ht="22.5">
      <c r="A5" s="246" t="s">
        <v>336</v>
      </c>
      <c r="B5" s="161"/>
      <c r="C5" s="162"/>
      <c r="D5" s="247" t="s">
        <v>38</v>
      </c>
      <c r="E5" s="161"/>
      <c r="F5" s="161"/>
      <c r="G5" s="161"/>
      <c r="H5" s="162"/>
    </row>
    <row r="6" spans="1:8" ht="22.5">
      <c r="A6" s="246" t="s">
        <v>337</v>
      </c>
      <c r="B6" s="161"/>
      <c r="C6" s="162"/>
      <c r="D6" s="247" t="s">
        <v>37</v>
      </c>
      <c r="E6" s="161"/>
      <c r="F6" s="161"/>
      <c r="G6" s="161"/>
      <c r="H6" s="162"/>
    </row>
    <row r="7" spans="1:8" ht="22.5">
      <c r="A7" s="246" t="s">
        <v>338</v>
      </c>
      <c r="B7" s="161"/>
      <c r="C7" s="162"/>
      <c r="D7" s="247" t="s">
        <v>339</v>
      </c>
      <c r="E7" s="161"/>
      <c r="F7" s="161"/>
      <c r="G7" s="161"/>
      <c r="H7" s="162"/>
    </row>
    <row r="8" spans="1:8" ht="22.5">
      <c r="A8" s="246" t="s">
        <v>340</v>
      </c>
      <c r="B8" s="161"/>
      <c r="C8" s="162"/>
      <c r="D8" s="247" t="s">
        <v>341</v>
      </c>
      <c r="E8" s="161"/>
      <c r="F8" s="161"/>
      <c r="G8" s="161"/>
      <c r="H8" s="162"/>
    </row>
    <row r="9" spans="1:8" ht="22.5">
      <c r="A9" s="248" t="s">
        <v>74</v>
      </c>
      <c r="B9" s="161"/>
      <c r="C9" s="161"/>
      <c r="D9" s="161"/>
      <c r="E9" s="161"/>
      <c r="F9" s="161"/>
      <c r="G9" s="161"/>
      <c r="H9" s="162"/>
    </row>
    <row r="10" spans="1:8" ht="22.5">
      <c r="A10" s="246" t="s">
        <v>342</v>
      </c>
      <c r="B10" s="161"/>
      <c r="C10" s="162"/>
      <c r="D10" s="247" t="s">
        <v>42</v>
      </c>
      <c r="E10" s="161"/>
      <c r="F10" s="161"/>
      <c r="G10" s="161"/>
      <c r="H10" s="162"/>
    </row>
    <row r="11" spans="1:8" ht="22.5">
      <c r="A11" s="246" t="s">
        <v>343</v>
      </c>
      <c r="B11" s="161"/>
      <c r="C11" s="162"/>
      <c r="D11" s="247" t="s">
        <v>41</v>
      </c>
      <c r="E11" s="161"/>
      <c r="F11" s="161"/>
      <c r="G11" s="161"/>
      <c r="H11" s="162"/>
    </row>
    <row r="12" spans="1:8" ht="22.5">
      <c r="A12" s="246" t="s">
        <v>335</v>
      </c>
      <c r="B12" s="161"/>
      <c r="C12" s="162"/>
      <c r="D12" s="247" t="s">
        <v>38</v>
      </c>
      <c r="E12" s="161"/>
      <c r="F12" s="161"/>
      <c r="G12" s="161"/>
      <c r="H12" s="162"/>
    </row>
    <row r="13" spans="1:8" ht="22.5">
      <c r="A13" s="246" t="s">
        <v>344</v>
      </c>
      <c r="B13" s="161"/>
      <c r="C13" s="162"/>
      <c r="D13" s="247" t="s">
        <v>37</v>
      </c>
      <c r="E13" s="161"/>
      <c r="F13" s="161"/>
      <c r="G13" s="161"/>
      <c r="H13" s="162"/>
    </row>
    <row r="14" spans="1:8" ht="22.5">
      <c r="A14" s="246" t="s">
        <v>345</v>
      </c>
      <c r="B14" s="161"/>
      <c r="C14" s="162"/>
      <c r="D14" s="247" t="s">
        <v>35</v>
      </c>
      <c r="E14" s="161"/>
      <c r="F14" s="161"/>
      <c r="G14" s="161"/>
      <c r="H14" s="162"/>
    </row>
    <row r="15" spans="1:8" ht="22.5">
      <c r="A15" s="246" t="s">
        <v>338</v>
      </c>
      <c r="B15" s="161"/>
      <c r="C15" s="162"/>
      <c r="D15" s="247" t="s">
        <v>346</v>
      </c>
      <c r="E15" s="161"/>
      <c r="F15" s="161"/>
      <c r="G15" s="161"/>
      <c r="H15" s="162"/>
    </row>
    <row r="16" spans="1:8" ht="22.5">
      <c r="A16" s="246" t="s">
        <v>347</v>
      </c>
      <c r="B16" s="161"/>
      <c r="C16" s="162"/>
      <c r="D16" s="247" t="s">
        <v>348</v>
      </c>
      <c r="E16" s="161"/>
      <c r="F16" s="161"/>
      <c r="G16" s="161"/>
      <c r="H16" s="162"/>
    </row>
    <row r="17" spans="1:8" ht="84.75" customHeight="1">
      <c r="A17" s="245"/>
      <c r="B17" s="155"/>
      <c r="C17" s="155"/>
      <c r="D17" s="155"/>
      <c r="E17" s="155"/>
      <c r="F17" s="155"/>
      <c r="G17" s="155"/>
      <c r="H17" s="155"/>
    </row>
  </sheetData>
  <sheetProtection algorithmName="SHA-512" hashValue="tX2pQUsueZauU6zlqMYjpL2+vlxHpqc+whb/UcA5mV3dfoWR04Vsmw5+Rx82fYLtEEZyLGnma0du6PVVZNExKA==" saltValue="g3SmXnuktVZCUYHJwiLvpQ==" spinCount="100000" sheet="1" objects="1" scenarios="1"/>
  <mergeCells count="29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A7:C7"/>
    <mergeCell ref="D7:H7"/>
    <mergeCell ref="A8:C8"/>
    <mergeCell ref="D8:H8"/>
    <mergeCell ref="A9:H9"/>
    <mergeCell ref="A13:C13"/>
    <mergeCell ref="A14:C14"/>
    <mergeCell ref="A17:H17"/>
    <mergeCell ref="A10:C10"/>
    <mergeCell ref="D10:H10"/>
    <mergeCell ref="A11:C11"/>
    <mergeCell ref="D11:H11"/>
    <mergeCell ref="A12:C12"/>
    <mergeCell ref="D12:H12"/>
    <mergeCell ref="D13:H13"/>
    <mergeCell ref="A15:C15"/>
    <mergeCell ref="A16:C16"/>
    <mergeCell ref="D14:H14"/>
    <mergeCell ref="D15:H15"/>
    <mergeCell ref="D16:H16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21"/>
  <sheetViews>
    <sheetView showGridLines="0" tabSelected="1" workbookViewId="0">
      <selection activeCell="I3" sqref="I3"/>
    </sheetView>
  </sheetViews>
  <sheetFormatPr baseColWidth="10" defaultColWidth="14.42578125" defaultRowHeight="15" customHeight="1"/>
  <cols>
    <col min="1" max="3" width="14.140625" customWidth="1"/>
    <col min="4" max="8" width="13.140625" customWidth="1"/>
  </cols>
  <sheetData>
    <row r="1" spans="1:8" ht="75.75" customHeight="1">
      <c r="A1" s="249"/>
      <c r="B1" s="155"/>
      <c r="C1" s="155"/>
      <c r="D1" s="155"/>
      <c r="E1" s="155"/>
      <c r="F1" s="155"/>
      <c r="G1" s="155"/>
      <c r="H1" s="155"/>
    </row>
    <row r="2" spans="1:8" ht="22.5">
      <c r="A2" s="249" t="s">
        <v>334</v>
      </c>
      <c r="B2" s="155"/>
      <c r="C2" s="155"/>
      <c r="D2" s="155"/>
      <c r="E2" s="155"/>
      <c r="F2" s="155"/>
      <c r="G2" s="155"/>
      <c r="H2" s="155"/>
    </row>
    <row r="3" spans="1:8" ht="22.5">
      <c r="A3" s="248" t="s">
        <v>69</v>
      </c>
      <c r="B3" s="161"/>
      <c r="C3" s="161"/>
      <c r="D3" s="161"/>
      <c r="E3" s="161"/>
      <c r="F3" s="161"/>
      <c r="G3" s="161"/>
      <c r="H3" s="162"/>
    </row>
    <row r="4" spans="1:8" ht="22.5">
      <c r="A4" s="246" t="s">
        <v>349</v>
      </c>
      <c r="B4" s="161"/>
      <c r="C4" s="162"/>
      <c r="D4" s="247" t="s">
        <v>41</v>
      </c>
      <c r="E4" s="161"/>
      <c r="F4" s="161"/>
      <c r="G4" s="161"/>
      <c r="H4" s="162"/>
    </row>
    <row r="5" spans="1:8" ht="22.5">
      <c r="A5" s="246" t="s">
        <v>342</v>
      </c>
      <c r="B5" s="161"/>
      <c r="C5" s="162"/>
      <c r="D5" s="247" t="s">
        <v>42</v>
      </c>
      <c r="E5" s="161"/>
      <c r="F5" s="161"/>
      <c r="G5" s="161"/>
      <c r="H5" s="162"/>
    </row>
    <row r="6" spans="1:8" ht="22.5">
      <c r="A6" s="246" t="s">
        <v>343</v>
      </c>
      <c r="B6" s="161"/>
      <c r="C6" s="162"/>
      <c r="D6" s="247" t="s">
        <v>39</v>
      </c>
      <c r="E6" s="161"/>
      <c r="F6" s="161"/>
      <c r="G6" s="161"/>
      <c r="H6" s="162"/>
    </row>
    <row r="7" spans="1:8" ht="22.5">
      <c r="A7" s="246" t="s">
        <v>335</v>
      </c>
      <c r="B7" s="161"/>
      <c r="C7" s="162"/>
      <c r="D7" s="247" t="s">
        <v>38</v>
      </c>
      <c r="E7" s="161"/>
      <c r="F7" s="161"/>
      <c r="G7" s="161"/>
      <c r="H7" s="162"/>
    </row>
    <row r="8" spans="1:8" ht="22.5">
      <c r="A8" s="246" t="s">
        <v>336</v>
      </c>
      <c r="B8" s="161"/>
      <c r="C8" s="162"/>
      <c r="D8" s="247" t="s">
        <v>37</v>
      </c>
      <c r="E8" s="161"/>
      <c r="F8" s="161"/>
      <c r="G8" s="161"/>
      <c r="H8" s="162"/>
    </row>
    <row r="9" spans="1:8" ht="22.5">
      <c r="A9" s="246" t="s">
        <v>337</v>
      </c>
      <c r="B9" s="161"/>
      <c r="C9" s="162"/>
      <c r="D9" s="247" t="s">
        <v>35</v>
      </c>
      <c r="E9" s="161"/>
      <c r="F9" s="161"/>
      <c r="G9" s="161"/>
      <c r="H9" s="162"/>
    </row>
    <row r="10" spans="1:8" ht="22.5">
      <c r="A10" s="246" t="s">
        <v>338</v>
      </c>
      <c r="B10" s="161"/>
      <c r="C10" s="162"/>
      <c r="D10" s="247" t="s">
        <v>350</v>
      </c>
      <c r="E10" s="161"/>
      <c r="F10" s="161"/>
      <c r="G10" s="161"/>
      <c r="H10" s="162"/>
    </row>
    <row r="11" spans="1:8" ht="22.5">
      <c r="A11" s="246" t="s">
        <v>340</v>
      </c>
      <c r="B11" s="161"/>
      <c r="C11" s="162"/>
      <c r="D11" s="247" t="s">
        <v>351</v>
      </c>
      <c r="E11" s="161"/>
      <c r="F11" s="161"/>
      <c r="G11" s="161"/>
      <c r="H11" s="162"/>
    </row>
    <row r="12" spans="1:8" ht="22.5">
      <c r="A12" s="248" t="s">
        <v>352</v>
      </c>
      <c r="B12" s="161"/>
      <c r="C12" s="161"/>
      <c r="D12" s="161"/>
      <c r="E12" s="161"/>
      <c r="F12" s="161"/>
      <c r="G12" s="161"/>
      <c r="H12" s="162"/>
    </row>
    <row r="13" spans="1:8" ht="22.5">
      <c r="A13" s="246" t="s">
        <v>349</v>
      </c>
      <c r="B13" s="161"/>
      <c r="C13" s="162"/>
      <c r="D13" s="247" t="s">
        <v>42</v>
      </c>
      <c r="E13" s="161"/>
      <c r="F13" s="161"/>
      <c r="G13" s="161"/>
      <c r="H13" s="162"/>
    </row>
    <row r="14" spans="1:8" ht="22.5">
      <c r="A14" s="246" t="s">
        <v>342</v>
      </c>
      <c r="B14" s="161"/>
      <c r="C14" s="162"/>
      <c r="D14" s="247" t="s">
        <v>39</v>
      </c>
      <c r="E14" s="161"/>
      <c r="F14" s="161"/>
      <c r="G14" s="161"/>
      <c r="H14" s="162"/>
    </row>
    <row r="15" spans="1:8" ht="22.5">
      <c r="A15" s="246" t="s">
        <v>343</v>
      </c>
      <c r="B15" s="161"/>
      <c r="C15" s="162"/>
      <c r="D15" s="247" t="s">
        <v>38</v>
      </c>
      <c r="E15" s="161"/>
      <c r="F15" s="161"/>
      <c r="G15" s="161"/>
      <c r="H15" s="162"/>
    </row>
    <row r="16" spans="1:8" ht="22.5">
      <c r="A16" s="246" t="s">
        <v>335</v>
      </c>
      <c r="B16" s="161"/>
      <c r="C16" s="162"/>
      <c r="D16" s="247" t="s">
        <v>41</v>
      </c>
      <c r="E16" s="161"/>
      <c r="F16" s="161"/>
      <c r="G16" s="161"/>
      <c r="H16" s="162"/>
    </row>
    <row r="17" spans="1:8" ht="22.5">
      <c r="A17" s="246" t="s">
        <v>344</v>
      </c>
      <c r="B17" s="161"/>
      <c r="C17" s="162"/>
      <c r="D17" s="247" t="s">
        <v>37</v>
      </c>
      <c r="E17" s="161"/>
      <c r="F17" s="161"/>
      <c r="G17" s="161"/>
      <c r="H17" s="162"/>
    </row>
    <row r="18" spans="1:8" ht="22.5">
      <c r="A18" s="246" t="s">
        <v>345</v>
      </c>
      <c r="B18" s="161"/>
      <c r="C18" s="162"/>
      <c r="D18" s="247" t="s">
        <v>353</v>
      </c>
      <c r="E18" s="161"/>
      <c r="F18" s="161"/>
      <c r="G18" s="161"/>
      <c r="H18" s="162"/>
    </row>
    <row r="19" spans="1:8" ht="22.5">
      <c r="A19" s="246" t="s">
        <v>338</v>
      </c>
      <c r="B19" s="161"/>
      <c r="C19" s="162"/>
      <c r="D19" s="247" t="s">
        <v>354</v>
      </c>
      <c r="E19" s="161"/>
      <c r="F19" s="161"/>
      <c r="G19" s="161"/>
      <c r="H19" s="162"/>
    </row>
    <row r="20" spans="1:8" ht="22.5">
      <c r="A20" s="246" t="s">
        <v>347</v>
      </c>
      <c r="B20" s="161"/>
      <c r="C20" s="162"/>
      <c r="D20" s="247" t="s">
        <v>355</v>
      </c>
      <c r="E20" s="161"/>
      <c r="F20" s="161"/>
      <c r="G20" s="161"/>
      <c r="H20" s="162"/>
    </row>
    <row r="21" spans="1:8" ht="84.75" customHeight="1">
      <c r="A21" s="245"/>
      <c r="B21" s="155"/>
      <c r="C21" s="155"/>
      <c r="D21" s="155"/>
      <c r="E21" s="155"/>
      <c r="F21" s="155"/>
      <c r="G21" s="155"/>
      <c r="H21" s="155"/>
    </row>
  </sheetData>
  <sheetProtection algorithmName="SHA-512" hashValue="wPYfw7pGndZ6aV4HdGqB2TbrCedfsq7qSWUFEK0cGBN//MknZO23oLURX72BqdW7HtvLf63G5y9MlpVIF9M9fA==" saltValue="U7x0MAlQU/lNI1HRwN5KxA==" spinCount="100000" sheet="1" objects="1" scenarios="1"/>
  <mergeCells count="37">
    <mergeCell ref="A1:H1"/>
    <mergeCell ref="A2:H2"/>
    <mergeCell ref="A3:H3"/>
    <mergeCell ref="A4:C4"/>
    <mergeCell ref="D4:H4"/>
    <mergeCell ref="A5:C5"/>
    <mergeCell ref="D5:H5"/>
    <mergeCell ref="A6:C6"/>
    <mergeCell ref="D6:H6"/>
    <mergeCell ref="A7:C7"/>
    <mergeCell ref="D7:H7"/>
    <mergeCell ref="A8:C8"/>
    <mergeCell ref="D8:H8"/>
    <mergeCell ref="D9:H9"/>
    <mergeCell ref="A17:C17"/>
    <mergeCell ref="A18:C18"/>
    <mergeCell ref="D17:H17"/>
    <mergeCell ref="D18:H18"/>
    <mergeCell ref="A9:C9"/>
    <mergeCell ref="A10:C10"/>
    <mergeCell ref="A11:C11"/>
    <mergeCell ref="A13:C13"/>
    <mergeCell ref="A14:C14"/>
    <mergeCell ref="D19:H19"/>
    <mergeCell ref="D20:H20"/>
    <mergeCell ref="A21:H21"/>
    <mergeCell ref="D10:H10"/>
    <mergeCell ref="D11:H11"/>
    <mergeCell ref="A12:H12"/>
    <mergeCell ref="D13:H13"/>
    <mergeCell ref="D14:H14"/>
    <mergeCell ref="D15:H15"/>
    <mergeCell ref="D16:H16"/>
    <mergeCell ref="A19:C19"/>
    <mergeCell ref="A20:C20"/>
    <mergeCell ref="A15:C15"/>
    <mergeCell ref="A16:C16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56"/>
  <sheetViews>
    <sheetView showGridLines="0" workbookViewId="0">
      <selection activeCell="D29" sqref="D29"/>
    </sheetView>
  </sheetViews>
  <sheetFormatPr baseColWidth="10" defaultColWidth="14.42578125" defaultRowHeight="15" customHeight="1"/>
  <cols>
    <col min="1" max="1" width="5.7109375" customWidth="1"/>
    <col min="2" max="2" width="11.28515625" customWidth="1"/>
    <col min="3" max="4" width="5.7109375" customWidth="1"/>
    <col min="5" max="5" width="5.42578125" customWidth="1"/>
    <col min="6" max="6" width="4.5703125" customWidth="1"/>
    <col min="7" max="7" width="17.7109375" customWidth="1"/>
    <col min="8" max="8" width="11.28515625" customWidth="1"/>
    <col min="9" max="10" width="5.7109375" customWidth="1"/>
    <col min="11" max="11" width="10.5703125" customWidth="1"/>
  </cols>
  <sheetData>
    <row r="1" spans="1:11" ht="93" customHeight="1">
      <c r="A1" s="175"/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6.5" customHeight="1">
      <c r="A2" s="175" t="s">
        <v>27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16.5" customHeight="1">
      <c r="A3" s="170" t="s">
        <v>28</v>
      </c>
      <c r="B3" s="161"/>
      <c r="C3" s="161"/>
      <c r="D3" s="161"/>
      <c r="E3" s="161"/>
      <c r="F3" s="161"/>
      <c r="G3" s="161"/>
      <c r="H3" s="161"/>
      <c r="I3" s="161"/>
      <c r="J3" s="161"/>
      <c r="K3" s="162"/>
    </row>
    <row r="4" spans="1:11" ht="16.5" customHeight="1">
      <c r="A4" s="2" t="s">
        <v>29</v>
      </c>
      <c r="B4" s="2" t="s">
        <v>30</v>
      </c>
      <c r="C4" s="176" t="s">
        <v>31</v>
      </c>
      <c r="D4" s="172"/>
      <c r="E4" s="173"/>
      <c r="F4" s="3"/>
      <c r="G4" s="3" t="s">
        <v>32</v>
      </c>
      <c r="H4" s="4" t="s">
        <v>33</v>
      </c>
      <c r="I4" s="177" t="s">
        <v>34</v>
      </c>
      <c r="J4" s="162"/>
      <c r="K4" s="5" t="s">
        <v>33</v>
      </c>
    </row>
    <row r="5" spans="1:11" ht="16.5" customHeight="1">
      <c r="A5" s="6">
        <v>1</v>
      </c>
      <c r="B5" s="7" t="s">
        <v>35</v>
      </c>
      <c r="C5" s="8">
        <v>1</v>
      </c>
      <c r="D5" s="9">
        <v>6</v>
      </c>
      <c r="E5" s="157">
        <v>1</v>
      </c>
      <c r="F5" s="10"/>
      <c r="G5" s="11" t="s">
        <v>36</v>
      </c>
      <c r="H5" s="12" t="str">
        <f t="shared" ref="H5:H7" si="0">B5</f>
        <v>ARGENTINA</v>
      </c>
      <c r="I5" s="8"/>
      <c r="J5" s="8"/>
      <c r="K5" s="13" t="str">
        <f>B10</f>
        <v>MEXICO</v>
      </c>
    </row>
    <row r="6" spans="1:11" ht="16.5" customHeight="1">
      <c r="A6" s="6">
        <v>2</v>
      </c>
      <c r="B6" s="7" t="s">
        <v>37</v>
      </c>
      <c r="C6" s="8">
        <v>2</v>
      </c>
      <c r="D6" s="9">
        <v>5</v>
      </c>
      <c r="E6" s="159"/>
      <c r="F6" s="10"/>
      <c r="G6" s="11" t="s">
        <v>36</v>
      </c>
      <c r="H6" s="12" t="str">
        <f t="shared" si="0"/>
        <v>CHILE</v>
      </c>
      <c r="I6" s="8"/>
      <c r="J6" s="8"/>
      <c r="K6" s="13" t="str">
        <f>B9</f>
        <v>USA</v>
      </c>
    </row>
    <row r="7" spans="1:11" ht="16.5" customHeight="1">
      <c r="A7" s="6">
        <v>3</v>
      </c>
      <c r="B7" s="7" t="s">
        <v>38</v>
      </c>
      <c r="C7" s="8">
        <v>3</v>
      </c>
      <c r="D7" s="9">
        <v>4</v>
      </c>
      <c r="E7" s="158"/>
      <c r="F7" s="10"/>
      <c r="G7" s="11" t="s">
        <v>36</v>
      </c>
      <c r="H7" s="12" t="str">
        <f t="shared" si="0"/>
        <v>COLOMBIA</v>
      </c>
      <c r="I7" s="8"/>
      <c r="J7" s="8"/>
      <c r="K7" s="13" t="str">
        <f t="shared" ref="K7:K8" si="1">B8</f>
        <v>BRASIL</v>
      </c>
    </row>
    <row r="8" spans="1:11" ht="16.5" customHeight="1">
      <c r="A8" s="6">
        <v>4</v>
      </c>
      <c r="B8" s="7" t="s">
        <v>39</v>
      </c>
      <c r="C8" s="14">
        <v>1</v>
      </c>
      <c r="D8" s="9">
        <v>5</v>
      </c>
      <c r="E8" s="157">
        <v>2</v>
      </c>
      <c r="F8" s="10"/>
      <c r="G8" s="11" t="s">
        <v>40</v>
      </c>
      <c r="H8" s="15" t="str">
        <f>B5</f>
        <v>ARGENTINA</v>
      </c>
      <c r="I8" s="8"/>
      <c r="J8" s="8"/>
      <c r="K8" s="13" t="str">
        <f t="shared" si="1"/>
        <v>USA</v>
      </c>
    </row>
    <row r="9" spans="1:11" ht="17.25" customHeight="1">
      <c r="A9" s="6">
        <v>5</v>
      </c>
      <c r="B9" s="16" t="s">
        <v>41</v>
      </c>
      <c r="C9" s="8">
        <v>6</v>
      </c>
      <c r="D9" s="9">
        <v>4</v>
      </c>
      <c r="E9" s="159"/>
      <c r="F9" s="10"/>
      <c r="G9" s="11" t="s">
        <v>40</v>
      </c>
      <c r="H9" s="12" t="str">
        <f>B10</f>
        <v>MEXICO</v>
      </c>
      <c r="I9" s="8"/>
      <c r="J9" s="8"/>
      <c r="K9" s="13" t="str">
        <f>B8</f>
        <v>BRASIL</v>
      </c>
    </row>
    <row r="10" spans="1:11" ht="17.25" customHeight="1">
      <c r="A10" s="17">
        <v>6</v>
      </c>
      <c r="B10" s="16" t="s">
        <v>42</v>
      </c>
      <c r="C10" s="14">
        <v>2</v>
      </c>
      <c r="D10" s="9">
        <v>3</v>
      </c>
      <c r="E10" s="158"/>
      <c r="F10" s="10"/>
      <c r="G10" s="11" t="s">
        <v>40</v>
      </c>
      <c r="H10" s="15" t="str">
        <f>B6</f>
        <v>CHILE</v>
      </c>
      <c r="I10" s="8"/>
      <c r="J10" s="8"/>
      <c r="K10" s="13" t="str">
        <f t="shared" ref="K10:K11" si="2">B7</f>
        <v>COLOMBIA</v>
      </c>
    </row>
    <row r="11" spans="1:11" ht="16.5" customHeight="1">
      <c r="A11" s="18"/>
      <c r="B11" s="19"/>
      <c r="C11" s="20">
        <v>1</v>
      </c>
      <c r="D11" s="9">
        <v>4</v>
      </c>
      <c r="E11" s="157">
        <v>3</v>
      </c>
      <c r="F11" s="10"/>
      <c r="G11" s="11" t="s">
        <v>43</v>
      </c>
      <c r="H11" s="15" t="str">
        <f>B5</f>
        <v>ARGENTINA</v>
      </c>
      <c r="I11" s="8"/>
      <c r="J11" s="8"/>
      <c r="K11" s="13" t="str">
        <f t="shared" si="2"/>
        <v>BRASIL</v>
      </c>
    </row>
    <row r="12" spans="1:11" ht="16.5" customHeight="1">
      <c r="A12" s="21"/>
      <c r="B12" s="22"/>
      <c r="C12" s="20">
        <v>5</v>
      </c>
      <c r="D12" s="9">
        <v>3</v>
      </c>
      <c r="E12" s="159"/>
      <c r="F12" s="10"/>
      <c r="G12" s="11" t="s">
        <v>43</v>
      </c>
      <c r="H12" s="15" t="str">
        <f t="shared" ref="H12:H13" si="3">B9</f>
        <v>USA</v>
      </c>
      <c r="I12" s="8"/>
      <c r="J12" s="8"/>
      <c r="K12" s="13" t="str">
        <f>B7</f>
        <v>COLOMBIA</v>
      </c>
    </row>
    <row r="13" spans="1:11" ht="16.5" customHeight="1">
      <c r="A13" s="21"/>
      <c r="B13" s="22"/>
      <c r="C13" s="10">
        <v>6</v>
      </c>
      <c r="D13" s="9">
        <v>2</v>
      </c>
      <c r="E13" s="158"/>
      <c r="F13" s="10"/>
      <c r="G13" s="11" t="s">
        <v>43</v>
      </c>
      <c r="H13" s="12" t="str">
        <f t="shared" si="3"/>
        <v>MEXICO</v>
      </c>
      <c r="I13" s="8"/>
      <c r="J13" s="8"/>
      <c r="K13" s="13" t="str">
        <f t="shared" ref="K13:K14" si="4">B6</f>
        <v>CHILE</v>
      </c>
    </row>
    <row r="14" spans="1:11" ht="16.5" customHeight="1">
      <c r="A14" s="21"/>
      <c r="B14" s="22"/>
      <c r="C14" s="10">
        <v>1</v>
      </c>
      <c r="D14" s="9">
        <v>3</v>
      </c>
      <c r="E14" s="157">
        <v>4</v>
      </c>
      <c r="F14" s="10"/>
      <c r="G14" s="11" t="s">
        <v>44</v>
      </c>
      <c r="H14" s="15" t="str">
        <f>B5</f>
        <v>ARGENTINA</v>
      </c>
      <c r="I14" s="8"/>
      <c r="J14" s="8"/>
      <c r="K14" s="13" t="str">
        <f t="shared" si="4"/>
        <v>COLOMBIA</v>
      </c>
    </row>
    <row r="15" spans="1:11" ht="16.5" customHeight="1">
      <c r="A15" s="21"/>
      <c r="B15" s="22"/>
      <c r="C15" s="10">
        <v>4</v>
      </c>
      <c r="D15" s="9">
        <v>2</v>
      </c>
      <c r="E15" s="159"/>
      <c r="F15" s="10"/>
      <c r="G15" s="11" t="s">
        <v>44</v>
      </c>
      <c r="H15" s="12" t="str">
        <f t="shared" ref="H15:H16" si="5">B8</f>
        <v>BRASIL</v>
      </c>
      <c r="I15" s="8"/>
      <c r="J15" s="8"/>
      <c r="K15" s="13" t="str">
        <f>B6</f>
        <v>CHILE</v>
      </c>
    </row>
    <row r="16" spans="1:11" ht="16.5" customHeight="1">
      <c r="A16" s="21"/>
      <c r="B16" s="22"/>
      <c r="C16" s="10">
        <v>5</v>
      </c>
      <c r="D16" s="9">
        <v>6</v>
      </c>
      <c r="E16" s="158"/>
      <c r="F16" s="10"/>
      <c r="G16" s="11" t="s">
        <v>44</v>
      </c>
      <c r="H16" s="12" t="str">
        <f t="shared" si="5"/>
        <v>USA</v>
      </c>
      <c r="I16" s="23"/>
      <c r="J16" s="23"/>
      <c r="K16" s="13" t="str">
        <f>B10</f>
        <v>MEXICO</v>
      </c>
    </row>
    <row r="17" spans="1:11" ht="16.5" customHeight="1">
      <c r="A17" s="21"/>
      <c r="B17" s="22"/>
      <c r="C17" s="10">
        <v>1</v>
      </c>
      <c r="D17" s="9">
        <v>2</v>
      </c>
      <c r="E17" s="157">
        <v>5</v>
      </c>
      <c r="F17" s="10"/>
      <c r="G17" s="11" t="s">
        <v>45</v>
      </c>
      <c r="H17" s="15" t="str">
        <f>B5</f>
        <v>ARGENTINA</v>
      </c>
      <c r="I17" s="23"/>
      <c r="J17" s="23"/>
      <c r="K17" s="13" t="str">
        <f>B6</f>
        <v>CHILE</v>
      </c>
    </row>
    <row r="18" spans="1:11" ht="16.5" customHeight="1">
      <c r="A18" s="21"/>
      <c r="B18" s="22"/>
      <c r="C18" s="10">
        <v>3</v>
      </c>
      <c r="D18" s="9">
        <v>6</v>
      </c>
      <c r="E18" s="159"/>
      <c r="F18" s="10"/>
      <c r="G18" s="11" t="s">
        <v>45</v>
      </c>
      <c r="H18" s="12" t="str">
        <f t="shared" ref="H18:H19" si="6">B7</f>
        <v>COLOMBIA</v>
      </c>
      <c r="I18" s="23"/>
      <c r="J18" s="23"/>
      <c r="K18" s="13" t="str">
        <f>B10</f>
        <v>MEXICO</v>
      </c>
    </row>
    <row r="19" spans="1:11" ht="16.5" customHeight="1">
      <c r="A19" s="24"/>
      <c r="B19" s="25"/>
      <c r="C19" s="26">
        <v>4</v>
      </c>
      <c r="D19" s="9">
        <v>5</v>
      </c>
      <c r="E19" s="158"/>
      <c r="F19" s="10"/>
      <c r="G19" s="11" t="s">
        <v>45</v>
      </c>
      <c r="H19" s="12" t="str">
        <f t="shared" si="6"/>
        <v>BRASIL</v>
      </c>
      <c r="I19" s="23"/>
      <c r="J19" s="23"/>
      <c r="K19" s="13" t="str">
        <f>B9</f>
        <v>USA</v>
      </c>
    </row>
    <row r="20" spans="1:11" ht="17.25" customHeight="1">
      <c r="A20" s="170" t="s">
        <v>46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2"/>
    </row>
    <row r="21" spans="1:11" ht="17.25" customHeight="1">
      <c r="A21" s="27" t="s">
        <v>29</v>
      </c>
      <c r="B21" s="27" t="s">
        <v>30</v>
      </c>
      <c r="C21" s="171" t="s">
        <v>31</v>
      </c>
      <c r="D21" s="172"/>
      <c r="E21" s="173"/>
      <c r="F21" s="28"/>
      <c r="G21" s="28" t="s">
        <v>32</v>
      </c>
      <c r="H21" s="29" t="s">
        <v>33</v>
      </c>
      <c r="I21" s="174" t="s">
        <v>34</v>
      </c>
      <c r="J21" s="162"/>
      <c r="K21" s="30" t="s">
        <v>33</v>
      </c>
    </row>
    <row r="22" spans="1:11" ht="17.25" customHeight="1">
      <c r="A22" s="6">
        <v>1</v>
      </c>
      <c r="B22" s="7" t="s">
        <v>35</v>
      </c>
      <c r="C22" s="8">
        <v>1</v>
      </c>
      <c r="D22" s="9">
        <v>6</v>
      </c>
      <c r="E22" s="157">
        <v>1</v>
      </c>
      <c r="F22" s="10"/>
      <c r="G22" s="31" t="s">
        <v>47</v>
      </c>
      <c r="H22" s="12" t="str">
        <f t="shared" ref="H22:H24" si="7">B22</f>
        <v>ARGENTINA</v>
      </c>
      <c r="I22" s="8"/>
      <c r="J22" s="8"/>
      <c r="K22" s="13" t="str">
        <f>B27</f>
        <v>MEXICO</v>
      </c>
    </row>
    <row r="23" spans="1:11" ht="17.25" customHeight="1">
      <c r="A23" s="6">
        <v>2</v>
      </c>
      <c r="B23" s="7" t="s">
        <v>37</v>
      </c>
      <c r="C23" s="8">
        <v>2</v>
      </c>
      <c r="D23" s="9">
        <v>5</v>
      </c>
      <c r="E23" s="159"/>
      <c r="F23" s="10"/>
      <c r="G23" s="31" t="s">
        <v>47</v>
      </c>
      <c r="H23" s="12" t="str">
        <f t="shared" si="7"/>
        <v>CHILE</v>
      </c>
      <c r="I23" s="8"/>
      <c r="J23" s="8"/>
      <c r="K23" s="13" t="str">
        <f>B26</f>
        <v>USA</v>
      </c>
    </row>
    <row r="24" spans="1:11" ht="17.25" customHeight="1">
      <c r="A24" s="6">
        <v>3</v>
      </c>
      <c r="B24" s="7" t="s">
        <v>38</v>
      </c>
      <c r="C24" s="8">
        <v>3</v>
      </c>
      <c r="D24" s="9">
        <v>4</v>
      </c>
      <c r="E24" s="158"/>
      <c r="F24" s="10"/>
      <c r="G24" s="31" t="s">
        <v>47</v>
      </c>
      <c r="H24" s="12" t="str">
        <f t="shared" si="7"/>
        <v>COLOMBIA</v>
      </c>
      <c r="I24" s="8"/>
      <c r="J24" s="8"/>
      <c r="K24" s="13" t="str">
        <f t="shared" ref="K24:K25" si="8">B25</f>
        <v>BRASIL</v>
      </c>
    </row>
    <row r="25" spans="1:11" ht="17.25" customHeight="1">
      <c r="A25" s="6">
        <v>4</v>
      </c>
      <c r="B25" s="7" t="s">
        <v>39</v>
      </c>
      <c r="C25" s="14">
        <v>1</v>
      </c>
      <c r="D25" s="9">
        <v>5</v>
      </c>
      <c r="E25" s="157">
        <v>2</v>
      </c>
      <c r="F25" s="10"/>
      <c r="G25" s="31" t="s">
        <v>48</v>
      </c>
      <c r="H25" s="15" t="str">
        <f>B22</f>
        <v>ARGENTINA</v>
      </c>
      <c r="I25" s="8"/>
      <c r="J25" s="8"/>
      <c r="K25" s="13" t="str">
        <f t="shared" si="8"/>
        <v>USA</v>
      </c>
    </row>
    <row r="26" spans="1:11" ht="17.25" customHeight="1">
      <c r="A26" s="6">
        <v>5</v>
      </c>
      <c r="B26" s="16" t="s">
        <v>41</v>
      </c>
      <c r="C26" s="8">
        <v>6</v>
      </c>
      <c r="D26" s="9">
        <v>4</v>
      </c>
      <c r="E26" s="159"/>
      <c r="F26" s="10"/>
      <c r="G26" s="31" t="s">
        <v>48</v>
      </c>
      <c r="H26" s="12" t="str">
        <f>B27</f>
        <v>MEXICO</v>
      </c>
      <c r="I26" s="8"/>
      <c r="J26" s="8"/>
      <c r="K26" s="13" t="str">
        <f>B25</f>
        <v>BRASIL</v>
      </c>
    </row>
    <row r="27" spans="1:11" ht="17.25" customHeight="1">
      <c r="A27" s="17">
        <v>6</v>
      </c>
      <c r="B27" s="16" t="s">
        <v>42</v>
      </c>
      <c r="C27" s="14">
        <v>2</v>
      </c>
      <c r="D27" s="9">
        <v>3</v>
      </c>
      <c r="E27" s="158"/>
      <c r="F27" s="10"/>
      <c r="G27" s="31" t="s">
        <v>48</v>
      </c>
      <c r="H27" s="15" t="str">
        <f>B23</f>
        <v>CHILE</v>
      </c>
      <c r="I27" s="8"/>
      <c r="J27" s="8"/>
      <c r="K27" s="13" t="str">
        <f t="shared" ref="K27:K28" si="9">B24</f>
        <v>COLOMBIA</v>
      </c>
    </row>
    <row r="28" spans="1:11" ht="17.25" customHeight="1">
      <c r="A28" s="18"/>
      <c r="B28" s="19"/>
      <c r="C28" s="20">
        <v>1</v>
      </c>
      <c r="D28" s="9">
        <v>4</v>
      </c>
      <c r="E28" s="157">
        <v>3</v>
      </c>
      <c r="F28" s="10"/>
      <c r="G28" s="31" t="s">
        <v>49</v>
      </c>
      <c r="H28" s="15" t="str">
        <f>B22</f>
        <v>ARGENTINA</v>
      </c>
      <c r="I28" s="8"/>
      <c r="J28" s="8"/>
      <c r="K28" s="13" t="str">
        <f t="shared" si="9"/>
        <v>BRASIL</v>
      </c>
    </row>
    <row r="29" spans="1:11" ht="17.25" customHeight="1">
      <c r="A29" s="21"/>
      <c r="B29" s="22"/>
      <c r="C29" s="20">
        <v>5</v>
      </c>
      <c r="D29" s="9">
        <v>3</v>
      </c>
      <c r="E29" s="159"/>
      <c r="F29" s="10"/>
      <c r="G29" s="31" t="s">
        <v>49</v>
      </c>
      <c r="H29" s="15" t="str">
        <f t="shared" ref="H29:H30" si="10">B26</f>
        <v>USA</v>
      </c>
      <c r="I29" s="8"/>
      <c r="J29" s="8"/>
      <c r="K29" s="13" t="str">
        <f>B24</f>
        <v>COLOMBIA</v>
      </c>
    </row>
    <row r="30" spans="1:11" ht="17.25" customHeight="1">
      <c r="A30" s="21"/>
      <c r="B30" s="22"/>
      <c r="C30" s="10">
        <v>6</v>
      </c>
      <c r="D30" s="9">
        <v>2</v>
      </c>
      <c r="E30" s="158"/>
      <c r="F30" s="10"/>
      <c r="G30" s="31" t="s">
        <v>49</v>
      </c>
      <c r="H30" s="12" t="str">
        <f t="shared" si="10"/>
        <v>MEXICO</v>
      </c>
      <c r="I30" s="8"/>
      <c r="J30" s="8"/>
      <c r="K30" s="13" t="str">
        <f t="shared" ref="K30:K31" si="11">B23</f>
        <v>CHILE</v>
      </c>
    </row>
    <row r="31" spans="1:11" ht="17.25" customHeight="1">
      <c r="A31" s="21"/>
      <c r="B31" s="22"/>
      <c r="C31" s="10">
        <v>1</v>
      </c>
      <c r="D31" s="9">
        <v>3</v>
      </c>
      <c r="E31" s="157">
        <v>4</v>
      </c>
      <c r="F31" s="10"/>
      <c r="G31" s="31" t="s">
        <v>50</v>
      </c>
      <c r="H31" s="15" t="str">
        <f>B22</f>
        <v>ARGENTINA</v>
      </c>
      <c r="I31" s="8"/>
      <c r="J31" s="8"/>
      <c r="K31" s="13" t="str">
        <f t="shared" si="11"/>
        <v>COLOMBIA</v>
      </c>
    </row>
    <row r="32" spans="1:11" ht="17.25" customHeight="1">
      <c r="A32" s="21"/>
      <c r="B32" s="22"/>
      <c r="C32" s="10">
        <v>4</v>
      </c>
      <c r="D32" s="9">
        <v>2</v>
      </c>
      <c r="E32" s="159"/>
      <c r="F32" s="10"/>
      <c r="G32" s="31" t="s">
        <v>50</v>
      </c>
      <c r="H32" s="12" t="str">
        <f t="shared" ref="H32:H33" si="12">B25</f>
        <v>BRASIL</v>
      </c>
      <c r="I32" s="8"/>
      <c r="J32" s="8"/>
      <c r="K32" s="13" t="str">
        <f>B23</f>
        <v>CHILE</v>
      </c>
    </row>
    <row r="33" spans="1:11" ht="17.25" customHeight="1">
      <c r="A33" s="21"/>
      <c r="B33" s="22"/>
      <c r="C33" s="10">
        <v>5</v>
      </c>
      <c r="D33" s="9">
        <v>6</v>
      </c>
      <c r="E33" s="158"/>
      <c r="F33" s="10"/>
      <c r="G33" s="31" t="s">
        <v>50</v>
      </c>
      <c r="H33" s="12" t="str">
        <f t="shared" si="12"/>
        <v>USA</v>
      </c>
      <c r="I33" s="23"/>
      <c r="J33" s="23"/>
      <c r="K33" s="13" t="str">
        <f>B27</f>
        <v>MEXICO</v>
      </c>
    </row>
    <row r="34" spans="1:11" ht="17.25" customHeight="1">
      <c r="A34" s="21"/>
      <c r="B34" s="22"/>
      <c r="C34" s="10">
        <v>1</v>
      </c>
      <c r="D34" s="9">
        <v>2</v>
      </c>
      <c r="E34" s="157">
        <v>5</v>
      </c>
      <c r="F34" s="10"/>
      <c r="G34" s="31" t="s">
        <v>51</v>
      </c>
      <c r="H34" s="15" t="str">
        <f>B22</f>
        <v>ARGENTINA</v>
      </c>
      <c r="I34" s="23"/>
      <c r="J34" s="23"/>
      <c r="K34" s="13" t="str">
        <f>B23</f>
        <v>CHILE</v>
      </c>
    </row>
    <row r="35" spans="1:11" ht="17.25" customHeight="1">
      <c r="A35" s="21"/>
      <c r="B35" s="22"/>
      <c r="C35" s="10">
        <v>3</v>
      </c>
      <c r="D35" s="9">
        <v>6</v>
      </c>
      <c r="E35" s="159"/>
      <c r="F35" s="10"/>
      <c r="G35" s="31" t="s">
        <v>51</v>
      </c>
      <c r="H35" s="12" t="str">
        <f t="shared" ref="H35:H36" si="13">B24</f>
        <v>COLOMBIA</v>
      </c>
      <c r="I35" s="23"/>
      <c r="J35" s="23"/>
      <c r="K35" s="13" t="str">
        <f>B27</f>
        <v>MEXICO</v>
      </c>
    </row>
    <row r="36" spans="1:11" ht="17.25" customHeight="1">
      <c r="A36" s="24"/>
      <c r="B36" s="25"/>
      <c r="C36" s="26">
        <v>4</v>
      </c>
      <c r="D36" s="9">
        <v>5</v>
      </c>
      <c r="E36" s="158"/>
      <c r="F36" s="10"/>
      <c r="G36" s="31" t="s">
        <v>51</v>
      </c>
      <c r="H36" s="12" t="str">
        <f t="shared" si="13"/>
        <v>BRASIL</v>
      </c>
      <c r="I36" s="23"/>
      <c r="J36" s="23"/>
      <c r="K36" s="13" t="str">
        <f>B26</f>
        <v>USA</v>
      </c>
    </row>
    <row r="37" spans="1:11" ht="17.25" customHeight="1">
      <c r="A37" s="164" t="s">
        <v>52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6"/>
    </row>
    <row r="38" spans="1:11" ht="17.25" customHeight="1">
      <c r="A38" s="32" t="s">
        <v>29</v>
      </c>
      <c r="B38" s="32" t="s">
        <v>53</v>
      </c>
      <c r="C38" s="167" t="s">
        <v>31</v>
      </c>
      <c r="D38" s="165"/>
      <c r="E38" s="166"/>
      <c r="F38" s="33"/>
      <c r="G38" s="33" t="s">
        <v>32</v>
      </c>
      <c r="H38" s="34" t="s">
        <v>33</v>
      </c>
      <c r="I38" s="168" t="s">
        <v>34</v>
      </c>
      <c r="J38" s="169"/>
      <c r="K38" s="35" t="s">
        <v>33</v>
      </c>
    </row>
    <row r="39" spans="1:11" ht="17.25" customHeight="1">
      <c r="A39" s="6">
        <v>1</v>
      </c>
      <c r="B39" s="7" t="s">
        <v>35</v>
      </c>
      <c r="C39" s="8">
        <v>2</v>
      </c>
      <c r="D39" s="36">
        <v>5</v>
      </c>
      <c r="E39" s="157">
        <v>1</v>
      </c>
      <c r="F39" s="23"/>
      <c r="G39" s="31" t="s">
        <v>54</v>
      </c>
      <c r="H39" s="12" t="str">
        <f t="shared" ref="H39:H40" si="14">B40</f>
        <v>CHILE</v>
      </c>
      <c r="I39" s="23"/>
      <c r="J39" s="23"/>
      <c r="K39" s="37" t="str">
        <f>B43</f>
        <v>MEXICO</v>
      </c>
    </row>
    <row r="40" spans="1:11" ht="17.25" customHeight="1">
      <c r="A40" s="6">
        <v>2</v>
      </c>
      <c r="B40" s="7" t="s">
        <v>37</v>
      </c>
      <c r="C40" s="8">
        <v>3</v>
      </c>
      <c r="D40" s="36">
        <v>4</v>
      </c>
      <c r="E40" s="158"/>
      <c r="F40" s="23"/>
      <c r="G40" s="31" t="s">
        <v>54</v>
      </c>
      <c r="H40" s="12" t="str">
        <f t="shared" si="14"/>
        <v>COLOMBIA</v>
      </c>
      <c r="I40" s="23"/>
      <c r="J40" s="23"/>
      <c r="K40" s="37" t="str">
        <f t="shared" ref="K40:K41" si="15">B42</f>
        <v>USA</v>
      </c>
    </row>
    <row r="41" spans="1:11" ht="17.25" customHeight="1">
      <c r="A41" s="6">
        <v>3</v>
      </c>
      <c r="B41" s="7" t="s">
        <v>38</v>
      </c>
      <c r="C41" s="8">
        <v>1</v>
      </c>
      <c r="D41" s="36">
        <v>5</v>
      </c>
      <c r="E41" s="157">
        <v>2</v>
      </c>
      <c r="F41" s="23"/>
      <c r="G41" s="31" t="s">
        <v>55</v>
      </c>
      <c r="H41" s="15" t="str">
        <f t="shared" ref="H41:H42" si="16">B39</f>
        <v>ARGENTINA</v>
      </c>
      <c r="I41" s="23"/>
      <c r="J41" s="23"/>
      <c r="K41" s="37" t="str">
        <f t="shared" si="15"/>
        <v>MEXICO</v>
      </c>
    </row>
    <row r="42" spans="1:11" ht="17.25" customHeight="1">
      <c r="A42" s="17">
        <v>4</v>
      </c>
      <c r="B42" s="38" t="s">
        <v>41</v>
      </c>
      <c r="C42" s="14">
        <v>2</v>
      </c>
      <c r="D42" s="36">
        <v>3</v>
      </c>
      <c r="E42" s="159"/>
      <c r="F42" s="23"/>
      <c r="G42" s="31" t="s">
        <v>55</v>
      </c>
      <c r="H42" s="15" t="str">
        <f t="shared" si="16"/>
        <v>CHILE</v>
      </c>
      <c r="I42" s="23"/>
      <c r="J42" s="23"/>
      <c r="K42" s="37" t="str">
        <f t="shared" ref="K42:K43" si="17">B41</f>
        <v>COLOMBIA</v>
      </c>
    </row>
    <row r="43" spans="1:11" ht="17.25" customHeight="1">
      <c r="A43" s="39">
        <v>5</v>
      </c>
      <c r="B43" s="38" t="s">
        <v>42</v>
      </c>
      <c r="C43" s="8">
        <v>1</v>
      </c>
      <c r="D43" s="9">
        <v>4</v>
      </c>
      <c r="E43" s="157">
        <v>3</v>
      </c>
      <c r="F43" s="23"/>
      <c r="G43" s="31" t="s">
        <v>56</v>
      </c>
      <c r="H43" s="15" t="str">
        <f>B39</f>
        <v>ARGENTINA</v>
      </c>
      <c r="I43" s="23"/>
      <c r="J43" s="23"/>
      <c r="K43" s="37" t="str">
        <f t="shared" si="17"/>
        <v>USA</v>
      </c>
    </row>
    <row r="44" spans="1:11" ht="17.25" customHeight="1">
      <c r="A44" s="40"/>
      <c r="B44" s="41"/>
      <c r="C44" s="14">
        <v>5</v>
      </c>
      <c r="D44" s="9">
        <v>3</v>
      </c>
      <c r="E44" s="158"/>
      <c r="F44" s="23"/>
      <c r="G44" s="31" t="s">
        <v>56</v>
      </c>
      <c r="H44" s="15" t="str">
        <f>B43</f>
        <v>MEXICO</v>
      </c>
      <c r="I44" s="23"/>
      <c r="J44" s="23"/>
      <c r="K44" s="37" t="str">
        <f>B41</f>
        <v>COLOMBIA</v>
      </c>
    </row>
    <row r="45" spans="1:11" ht="17.25" customHeight="1">
      <c r="A45" s="40"/>
      <c r="B45" s="41"/>
      <c r="C45" s="14">
        <v>1</v>
      </c>
      <c r="D45" s="42">
        <v>3</v>
      </c>
      <c r="E45" s="157">
        <v>4</v>
      </c>
      <c r="F45" s="23"/>
      <c r="G45" s="31" t="s">
        <v>57</v>
      </c>
      <c r="H45" s="12" t="str">
        <f>B39</f>
        <v>ARGENTINA</v>
      </c>
      <c r="I45" s="23"/>
      <c r="J45" s="23"/>
      <c r="K45" s="37" t="str">
        <f>B41</f>
        <v>COLOMBIA</v>
      </c>
    </row>
    <row r="46" spans="1:11" ht="17.25" customHeight="1">
      <c r="A46" s="40"/>
      <c r="B46" s="43"/>
      <c r="C46" s="14">
        <v>4</v>
      </c>
      <c r="D46" s="9">
        <v>2</v>
      </c>
      <c r="E46" s="158"/>
      <c r="F46" s="23"/>
      <c r="G46" s="31" t="s">
        <v>57</v>
      </c>
      <c r="H46" s="12" t="str">
        <f>B42</f>
        <v>USA</v>
      </c>
      <c r="I46" s="23"/>
      <c r="J46" s="23"/>
      <c r="K46" s="37" t="str">
        <f>B40</f>
        <v>CHILE</v>
      </c>
    </row>
    <row r="47" spans="1:11" ht="16.5" customHeight="1">
      <c r="A47" s="40"/>
      <c r="B47" s="43"/>
      <c r="C47" s="8">
        <v>1</v>
      </c>
      <c r="D47" s="9">
        <v>2</v>
      </c>
      <c r="E47" s="157">
        <v>5</v>
      </c>
      <c r="F47" s="23"/>
      <c r="G47" s="31" t="s">
        <v>58</v>
      </c>
      <c r="H47" s="12" t="str">
        <f>B39</f>
        <v>ARGENTINA</v>
      </c>
      <c r="I47" s="23"/>
      <c r="J47" s="23"/>
      <c r="K47" s="37" t="str">
        <f>B40</f>
        <v>CHILE</v>
      </c>
    </row>
    <row r="48" spans="1:11" ht="16.5" customHeight="1">
      <c r="A48" s="40"/>
      <c r="B48" s="41"/>
      <c r="C48" s="44">
        <v>4</v>
      </c>
      <c r="D48" s="42">
        <v>5</v>
      </c>
      <c r="E48" s="159"/>
      <c r="F48" s="45"/>
      <c r="G48" s="46" t="s">
        <v>58</v>
      </c>
      <c r="H48" s="47" t="str">
        <f>B42</f>
        <v>USA</v>
      </c>
      <c r="I48" s="48"/>
      <c r="J48" s="48"/>
      <c r="K48" s="49" t="str">
        <f>B43</f>
        <v>MEXICO</v>
      </c>
    </row>
    <row r="49" spans="1:11" ht="16.5" customHeight="1">
      <c r="A49" s="160" t="s">
        <v>59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2"/>
    </row>
    <row r="50" spans="1:11" ht="16.5" customHeight="1">
      <c r="A50" s="50">
        <v>1</v>
      </c>
      <c r="B50" s="38" t="s">
        <v>37</v>
      </c>
      <c r="C50" s="51">
        <v>1</v>
      </c>
      <c r="D50" s="51">
        <v>4</v>
      </c>
      <c r="E50" s="163">
        <v>1</v>
      </c>
      <c r="F50" s="52"/>
      <c r="G50" s="53" t="s">
        <v>60</v>
      </c>
      <c r="H50" s="54" t="str">
        <f t="shared" ref="H50:H51" si="18">B50</f>
        <v>CHILE</v>
      </c>
      <c r="I50" s="52"/>
      <c r="J50" s="52"/>
      <c r="K50" s="55" t="str">
        <f>B53</f>
        <v>X</v>
      </c>
    </row>
    <row r="51" spans="1:11" ht="16.5" customHeight="1">
      <c r="A51" s="6">
        <v>2</v>
      </c>
      <c r="B51" s="7" t="s">
        <v>38</v>
      </c>
      <c r="C51" s="36">
        <v>2</v>
      </c>
      <c r="D51" s="36">
        <v>3</v>
      </c>
      <c r="E51" s="158"/>
      <c r="F51" s="23"/>
      <c r="G51" s="8" t="s">
        <v>60</v>
      </c>
      <c r="H51" s="56" t="str">
        <f t="shared" si="18"/>
        <v>COLOMBIA</v>
      </c>
      <c r="I51" s="23"/>
      <c r="J51" s="23"/>
      <c r="K51" s="7" t="str">
        <f>B52</f>
        <v>MEXICO</v>
      </c>
    </row>
    <row r="52" spans="1:11" ht="16.5" customHeight="1">
      <c r="A52" s="6">
        <v>3</v>
      </c>
      <c r="B52" s="16" t="s">
        <v>42</v>
      </c>
      <c r="C52" s="36">
        <v>1</v>
      </c>
      <c r="D52" s="36">
        <v>3</v>
      </c>
      <c r="E52" s="157">
        <v>2</v>
      </c>
      <c r="F52" s="23"/>
      <c r="G52" s="8" t="s">
        <v>61</v>
      </c>
      <c r="H52" s="56" t="str">
        <f>B50</f>
        <v>CHILE</v>
      </c>
      <c r="I52" s="23"/>
      <c r="J52" s="23"/>
      <c r="K52" s="7" t="str">
        <f>B52</f>
        <v>MEXICO</v>
      </c>
    </row>
    <row r="53" spans="1:11" ht="16.5" customHeight="1">
      <c r="A53" s="6">
        <v>4</v>
      </c>
      <c r="B53" s="7" t="s">
        <v>62</v>
      </c>
      <c r="C53" s="36">
        <v>4</v>
      </c>
      <c r="D53" s="36">
        <v>2</v>
      </c>
      <c r="E53" s="158"/>
      <c r="F53" s="23"/>
      <c r="G53" s="8" t="s">
        <v>61</v>
      </c>
      <c r="H53" s="56" t="str">
        <f>B53</f>
        <v>X</v>
      </c>
      <c r="I53" s="23"/>
      <c r="J53" s="23"/>
      <c r="K53" s="7" t="str">
        <f>B51</f>
        <v>COLOMBIA</v>
      </c>
    </row>
    <row r="54" spans="1:11" ht="16.5" customHeight="1">
      <c r="A54" s="57"/>
      <c r="B54" s="58"/>
      <c r="C54" s="36">
        <v>1</v>
      </c>
      <c r="D54" s="36">
        <v>2</v>
      </c>
      <c r="E54" s="157">
        <v>3</v>
      </c>
      <c r="F54" s="23"/>
      <c r="G54" s="8" t="s">
        <v>63</v>
      </c>
      <c r="H54" s="56" t="str">
        <f>B50</f>
        <v>CHILE</v>
      </c>
      <c r="I54" s="23"/>
      <c r="J54" s="23"/>
      <c r="K54" s="7" t="str">
        <f>B51</f>
        <v>COLOMBIA</v>
      </c>
    </row>
    <row r="55" spans="1:11" ht="16.5" customHeight="1">
      <c r="A55" s="59"/>
      <c r="B55" s="60"/>
      <c r="C55" s="36">
        <v>3</v>
      </c>
      <c r="D55" s="36">
        <v>4</v>
      </c>
      <c r="E55" s="158"/>
      <c r="F55" s="23"/>
      <c r="G55" s="8" t="s">
        <v>63</v>
      </c>
      <c r="H55" s="56" t="str">
        <f>B52</f>
        <v>MEXICO</v>
      </c>
      <c r="I55" s="23"/>
      <c r="J55" s="23"/>
      <c r="K55" s="7" t="str">
        <f>B53</f>
        <v>X</v>
      </c>
    </row>
    <row r="56" spans="1:11" ht="60.75" customHeight="1">
      <c r="A56" s="61"/>
      <c r="B56" s="61"/>
      <c r="C56" s="61"/>
      <c r="D56" s="61"/>
      <c r="E56" s="61"/>
      <c r="F56" s="61"/>
      <c r="G56" s="61"/>
      <c r="H56" s="62"/>
      <c r="I56" s="61"/>
      <c r="J56" s="61"/>
      <c r="K56" s="63"/>
    </row>
  </sheetData>
  <sheetProtection algorithmName="SHA-512" hashValue="ocvJTowRMoTBGulu2QOIPyS2LovketpXo7ocWgPUScDldJU/EiO6xQ2K7pqTE53X93h53P5BGzM743v5BfrzlA==" saltValue="MxVsW7nQmC5mjFrtCh1Vlg==" spinCount="100000" sheet="1" objects="1" scenarios="1"/>
  <mergeCells count="30">
    <mergeCell ref="A1:K1"/>
    <mergeCell ref="A2:K2"/>
    <mergeCell ref="A3:K3"/>
    <mergeCell ref="C4:E4"/>
    <mergeCell ref="I4:J4"/>
    <mergeCell ref="E5:E7"/>
    <mergeCell ref="E8:E10"/>
    <mergeCell ref="E11:E13"/>
    <mergeCell ref="E14:E16"/>
    <mergeCell ref="E17:E19"/>
    <mergeCell ref="A20:K20"/>
    <mergeCell ref="C21:E21"/>
    <mergeCell ref="I21:J21"/>
    <mergeCell ref="E22:E24"/>
    <mergeCell ref="E25:E27"/>
    <mergeCell ref="E28:E30"/>
    <mergeCell ref="E31:E33"/>
    <mergeCell ref="E34:E36"/>
    <mergeCell ref="A37:K37"/>
    <mergeCell ref="C38:E38"/>
    <mergeCell ref="I38:J38"/>
    <mergeCell ref="E52:E53"/>
    <mergeCell ref="E54:E55"/>
    <mergeCell ref="E39:E40"/>
    <mergeCell ref="E41:E42"/>
    <mergeCell ref="E43:E44"/>
    <mergeCell ref="E45:E46"/>
    <mergeCell ref="E47:E48"/>
    <mergeCell ref="A49:K49"/>
    <mergeCell ref="E50:E51"/>
  </mergeCells>
  <pageMargins left="0.70866141732283472" right="0.70866141732283472" top="0.74803149606299213" bottom="0.74803149606299213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H1"/>
    </sheetView>
  </sheetViews>
  <sheetFormatPr baseColWidth="10" defaultColWidth="14.42578125" defaultRowHeight="15" customHeight="1"/>
  <cols>
    <col min="1" max="1" width="13.42578125" customWidth="1"/>
    <col min="2" max="2" width="10.85546875" customWidth="1"/>
    <col min="3" max="3" width="5.140625" customWidth="1"/>
    <col min="4" max="4" width="19.140625" customWidth="1"/>
    <col min="5" max="8" width="6.5703125" customWidth="1"/>
    <col min="9" max="9" width="2" hidden="1" customWidth="1"/>
    <col min="10" max="11" width="14.42578125" hidden="1"/>
    <col min="12" max="12" width="0.140625" hidden="1" customWidth="1"/>
    <col min="13" max="14" width="14.42578125" hidden="1"/>
  </cols>
  <sheetData>
    <row r="1" spans="1:14" ht="79.5" customHeight="1">
      <c r="A1" s="181"/>
      <c r="B1" s="155"/>
      <c r="C1" s="155"/>
      <c r="D1" s="155"/>
      <c r="E1" s="155"/>
      <c r="F1" s="155"/>
      <c r="G1" s="155"/>
      <c r="H1" s="155"/>
      <c r="I1" s="64"/>
      <c r="J1" s="65"/>
      <c r="K1" s="65"/>
      <c r="L1" s="65"/>
      <c r="M1" s="65"/>
      <c r="N1" s="65"/>
    </row>
    <row r="2" spans="1:14" ht="17.25" customHeight="1">
      <c r="A2" s="182" t="s">
        <v>64</v>
      </c>
      <c r="B2" s="161"/>
      <c r="C2" s="161"/>
      <c r="D2" s="161"/>
      <c r="E2" s="161"/>
      <c r="F2" s="161"/>
      <c r="G2" s="161"/>
      <c r="H2" s="162"/>
      <c r="I2" s="64"/>
      <c r="J2" s="65"/>
      <c r="K2" s="65"/>
      <c r="L2" s="65"/>
      <c r="M2" s="65"/>
      <c r="N2" s="65"/>
    </row>
    <row r="3" spans="1:14" ht="17.25" customHeight="1">
      <c r="A3" s="180" t="s">
        <v>65</v>
      </c>
      <c r="B3" s="161"/>
      <c r="C3" s="161"/>
      <c r="D3" s="161"/>
      <c r="E3" s="161"/>
      <c r="F3" s="161"/>
      <c r="G3" s="161"/>
      <c r="H3" s="162"/>
      <c r="I3" s="66"/>
      <c r="J3" s="65"/>
      <c r="K3" s="65"/>
      <c r="L3" s="65"/>
      <c r="M3" s="65"/>
      <c r="N3" s="65"/>
    </row>
    <row r="4" spans="1:14" ht="17.25" customHeight="1">
      <c r="A4" s="67" t="s">
        <v>66</v>
      </c>
      <c r="B4" s="67" t="s">
        <v>67</v>
      </c>
      <c r="C4" s="67" t="s">
        <v>29</v>
      </c>
      <c r="D4" s="67" t="s">
        <v>68</v>
      </c>
      <c r="E4" s="180" t="s">
        <v>33</v>
      </c>
      <c r="F4" s="161"/>
      <c r="G4" s="161"/>
      <c r="H4" s="162"/>
      <c r="I4" s="66"/>
      <c r="J4" s="65"/>
      <c r="K4" s="65"/>
      <c r="L4" s="65"/>
      <c r="M4" s="65"/>
      <c r="N4" s="65"/>
    </row>
    <row r="5" spans="1:14" ht="17.25" customHeight="1">
      <c r="A5" s="68">
        <v>0.41666666666666669</v>
      </c>
      <c r="B5" s="68">
        <v>0.44791666666666669</v>
      </c>
      <c r="C5" s="23"/>
      <c r="D5" s="69" t="s">
        <v>69</v>
      </c>
      <c r="E5" s="178" t="s">
        <v>35</v>
      </c>
      <c r="F5" s="161"/>
      <c r="G5" s="161"/>
      <c r="H5" s="162"/>
      <c r="I5" s="70"/>
      <c r="J5" s="71"/>
      <c r="K5" s="71"/>
      <c r="L5" s="71"/>
      <c r="M5" s="71"/>
      <c r="N5" s="71"/>
    </row>
    <row r="6" spans="1:14" ht="17.25" customHeight="1">
      <c r="A6" s="68">
        <v>0.44791666666666669</v>
      </c>
      <c r="B6" s="68">
        <v>0.47916666666666669</v>
      </c>
      <c r="C6" s="23"/>
      <c r="D6" s="69" t="s">
        <v>70</v>
      </c>
      <c r="E6" s="178" t="s">
        <v>35</v>
      </c>
      <c r="F6" s="161"/>
      <c r="G6" s="161"/>
      <c r="H6" s="162"/>
      <c r="I6" s="70"/>
      <c r="J6" s="71"/>
      <c r="K6" s="71"/>
      <c r="L6" s="71"/>
      <c r="M6" s="71"/>
      <c r="N6" s="71"/>
    </row>
    <row r="7" spans="1:14" ht="17.25" customHeight="1">
      <c r="A7" s="68">
        <v>0.47916666666666669</v>
      </c>
      <c r="B7" s="68">
        <v>0.51041666666666663</v>
      </c>
      <c r="C7" s="23"/>
      <c r="D7" s="69" t="s">
        <v>69</v>
      </c>
      <c r="E7" s="178" t="s">
        <v>39</v>
      </c>
      <c r="F7" s="161"/>
      <c r="G7" s="161"/>
      <c r="H7" s="162"/>
      <c r="I7" s="70"/>
      <c r="J7" s="71"/>
      <c r="K7" s="71"/>
      <c r="L7" s="71"/>
      <c r="M7" s="71"/>
      <c r="N7" s="71"/>
    </row>
    <row r="8" spans="1:14" ht="17.25" customHeight="1">
      <c r="A8" s="68">
        <v>0.51041666666666663</v>
      </c>
      <c r="B8" s="68">
        <v>0.54166666666666663</v>
      </c>
      <c r="C8" s="23"/>
      <c r="D8" s="69" t="s">
        <v>70</v>
      </c>
      <c r="E8" s="178" t="s">
        <v>39</v>
      </c>
      <c r="F8" s="161"/>
      <c r="G8" s="161"/>
      <c r="H8" s="162"/>
      <c r="I8" s="70"/>
      <c r="J8" s="71"/>
      <c r="K8" s="71"/>
      <c r="L8" s="71"/>
      <c r="M8" s="72"/>
      <c r="N8" s="73"/>
    </row>
    <row r="9" spans="1:14" ht="17.25" customHeight="1">
      <c r="A9" s="68">
        <v>0.54166666666666663</v>
      </c>
      <c r="B9" s="68">
        <v>0.57291666666666663</v>
      </c>
      <c r="C9" s="23"/>
      <c r="D9" s="69" t="s">
        <v>69</v>
      </c>
      <c r="E9" s="178" t="s">
        <v>37</v>
      </c>
      <c r="F9" s="161"/>
      <c r="G9" s="161"/>
      <c r="H9" s="162"/>
      <c r="I9" s="74"/>
      <c r="J9" s="71"/>
      <c r="K9" s="71"/>
      <c r="L9" s="71"/>
      <c r="M9" s="71"/>
      <c r="N9" s="71"/>
    </row>
    <row r="10" spans="1:14" ht="17.25" customHeight="1">
      <c r="A10" s="68">
        <v>0.57291666666666663</v>
      </c>
      <c r="B10" s="68">
        <v>0.60416666666666663</v>
      </c>
      <c r="C10" s="23"/>
      <c r="D10" s="69" t="s">
        <v>70</v>
      </c>
      <c r="E10" s="178" t="s">
        <v>37</v>
      </c>
      <c r="F10" s="161"/>
      <c r="G10" s="161"/>
      <c r="H10" s="162"/>
      <c r="I10" s="74"/>
      <c r="J10" s="70"/>
      <c r="K10" s="70"/>
      <c r="L10" s="70"/>
      <c r="M10" s="70"/>
      <c r="N10" s="70"/>
    </row>
    <row r="11" spans="1:14" ht="17.25" customHeight="1">
      <c r="A11" s="68">
        <v>0.60416666666666663</v>
      </c>
      <c r="B11" s="68">
        <v>0.63541666666666663</v>
      </c>
      <c r="C11" s="23"/>
      <c r="D11" s="69" t="s">
        <v>69</v>
      </c>
      <c r="E11" s="178" t="s">
        <v>38</v>
      </c>
      <c r="F11" s="161"/>
      <c r="G11" s="161"/>
      <c r="H11" s="162"/>
      <c r="I11" s="70"/>
      <c r="J11" s="70"/>
      <c r="K11" s="70"/>
      <c r="L11" s="70"/>
      <c r="M11" s="70"/>
      <c r="N11" s="70"/>
    </row>
    <row r="12" spans="1:14" ht="17.25" customHeight="1">
      <c r="A12" s="68">
        <v>0.63541666666666663</v>
      </c>
      <c r="B12" s="68">
        <v>0.66666666666666663</v>
      </c>
      <c r="C12" s="23"/>
      <c r="D12" s="69" t="s">
        <v>70</v>
      </c>
      <c r="E12" s="178" t="s">
        <v>38</v>
      </c>
      <c r="F12" s="161"/>
      <c r="G12" s="161"/>
      <c r="H12" s="162"/>
      <c r="I12" s="75"/>
      <c r="J12" s="65"/>
      <c r="K12" s="65"/>
      <c r="L12" s="65"/>
      <c r="M12" s="65"/>
      <c r="N12" s="65"/>
    </row>
    <row r="13" spans="1:14" ht="17.25" customHeight="1">
      <c r="A13" s="68">
        <v>0.66666666666666663</v>
      </c>
      <c r="B13" s="68">
        <v>0.69791666666666663</v>
      </c>
      <c r="C13" s="23"/>
      <c r="D13" s="69" t="s">
        <v>69</v>
      </c>
      <c r="E13" s="178" t="s">
        <v>42</v>
      </c>
      <c r="F13" s="161"/>
      <c r="G13" s="161"/>
      <c r="H13" s="162"/>
      <c r="I13" s="75"/>
      <c r="J13" s="65"/>
      <c r="K13" s="65"/>
      <c r="L13" s="65"/>
      <c r="M13" s="65"/>
      <c r="N13" s="65"/>
    </row>
    <row r="14" spans="1:14" ht="17.25" customHeight="1">
      <c r="A14" s="68">
        <v>0.69791666666666663</v>
      </c>
      <c r="B14" s="68">
        <v>0.72916666666666663</v>
      </c>
      <c r="C14" s="23"/>
      <c r="D14" s="69" t="s">
        <v>70</v>
      </c>
      <c r="E14" s="178" t="s">
        <v>42</v>
      </c>
      <c r="F14" s="161"/>
      <c r="G14" s="161"/>
      <c r="H14" s="162"/>
      <c r="I14" s="75"/>
      <c r="J14" s="65"/>
      <c r="K14" s="65"/>
      <c r="L14" s="65"/>
      <c r="M14" s="65"/>
      <c r="N14" s="65"/>
    </row>
    <row r="15" spans="1:14" ht="17.25" customHeight="1">
      <c r="A15" s="68">
        <v>0.72916666666666663</v>
      </c>
      <c r="B15" s="68">
        <v>0.76041666666666663</v>
      </c>
      <c r="C15" s="23"/>
      <c r="D15" s="69" t="s">
        <v>69</v>
      </c>
      <c r="E15" s="178" t="s">
        <v>41</v>
      </c>
      <c r="F15" s="161"/>
      <c r="G15" s="161"/>
      <c r="H15" s="162"/>
      <c r="I15" s="75"/>
      <c r="J15" s="65"/>
      <c r="K15" s="65"/>
      <c r="L15" s="65"/>
      <c r="M15" s="65"/>
      <c r="N15" s="65"/>
    </row>
    <row r="16" spans="1:14" ht="17.25" customHeight="1">
      <c r="A16" s="68">
        <v>0.76041666666666663</v>
      </c>
      <c r="B16" s="68">
        <v>0.79166666666666663</v>
      </c>
      <c r="C16" s="76"/>
      <c r="D16" s="69" t="s">
        <v>70</v>
      </c>
      <c r="E16" s="178" t="s">
        <v>41</v>
      </c>
      <c r="F16" s="161"/>
      <c r="G16" s="161"/>
      <c r="H16" s="162"/>
      <c r="I16" s="77"/>
      <c r="J16" s="77"/>
      <c r="K16" s="77"/>
      <c r="L16" s="77"/>
      <c r="M16" s="77"/>
      <c r="N16" s="77"/>
    </row>
    <row r="17" spans="1:14" ht="17.25" customHeight="1">
      <c r="A17" s="180" t="s">
        <v>71</v>
      </c>
      <c r="B17" s="161"/>
      <c r="C17" s="161"/>
      <c r="D17" s="161"/>
      <c r="E17" s="161"/>
      <c r="F17" s="161"/>
      <c r="G17" s="161"/>
      <c r="H17" s="162"/>
      <c r="I17" s="78"/>
      <c r="J17" s="78"/>
      <c r="K17" s="78"/>
      <c r="L17" s="78"/>
      <c r="M17" s="78"/>
      <c r="N17" s="78"/>
    </row>
    <row r="18" spans="1:14" ht="17.25" customHeight="1">
      <c r="A18" s="67" t="s">
        <v>66</v>
      </c>
      <c r="B18" s="67" t="s">
        <v>67</v>
      </c>
      <c r="C18" s="67" t="s">
        <v>29</v>
      </c>
      <c r="D18" s="67" t="s">
        <v>68</v>
      </c>
      <c r="E18" s="180" t="s">
        <v>33</v>
      </c>
      <c r="F18" s="161"/>
      <c r="G18" s="161"/>
      <c r="H18" s="162"/>
      <c r="I18" s="66"/>
      <c r="J18" s="65"/>
      <c r="K18" s="65"/>
      <c r="L18" s="65"/>
      <c r="M18" s="65"/>
      <c r="N18" s="65"/>
    </row>
    <row r="19" spans="1:14" ht="17.25" customHeight="1">
      <c r="A19" s="68">
        <v>0.45833333333333331</v>
      </c>
      <c r="B19" s="68">
        <v>0.48958333333333331</v>
      </c>
      <c r="C19" s="76"/>
      <c r="D19" s="69" t="s">
        <v>72</v>
      </c>
      <c r="E19" s="178" t="s">
        <v>35</v>
      </c>
      <c r="F19" s="161"/>
      <c r="G19" s="161"/>
      <c r="H19" s="162"/>
      <c r="I19" s="78"/>
      <c r="J19" s="78"/>
      <c r="K19" s="78"/>
      <c r="L19" s="78"/>
      <c r="M19" s="78"/>
      <c r="N19" s="78"/>
    </row>
    <row r="20" spans="1:14" ht="17.25" customHeight="1">
      <c r="A20" s="68">
        <v>0.48958333333333331</v>
      </c>
      <c r="B20" s="68">
        <v>0.52083333333333337</v>
      </c>
      <c r="C20" s="76"/>
      <c r="D20" s="69" t="s">
        <v>73</v>
      </c>
      <c r="E20" s="178" t="s">
        <v>37</v>
      </c>
      <c r="F20" s="161"/>
      <c r="G20" s="161"/>
      <c r="H20" s="162"/>
      <c r="I20" s="78"/>
      <c r="J20" s="78"/>
      <c r="K20" s="78"/>
      <c r="L20" s="78"/>
      <c r="M20" s="78"/>
      <c r="N20" s="78"/>
    </row>
    <row r="21" spans="1:14" ht="17.25" customHeight="1">
      <c r="A21" s="68">
        <v>0.52083333333333337</v>
      </c>
      <c r="B21" s="68">
        <v>0.55208333333333337</v>
      </c>
      <c r="C21" s="76"/>
      <c r="D21" s="69" t="s">
        <v>72</v>
      </c>
      <c r="E21" s="178" t="s">
        <v>37</v>
      </c>
      <c r="F21" s="161"/>
      <c r="G21" s="161"/>
      <c r="H21" s="162"/>
      <c r="I21" s="78"/>
      <c r="J21" s="78"/>
      <c r="K21" s="78"/>
      <c r="L21" s="78"/>
      <c r="M21" s="78"/>
      <c r="N21" s="78"/>
    </row>
    <row r="22" spans="1:14" ht="17.25" customHeight="1">
      <c r="A22" s="68">
        <v>0.55208333333333337</v>
      </c>
      <c r="B22" s="68">
        <v>0.58333333333333337</v>
      </c>
      <c r="C22" s="76"/>
      <c r="D22" s="69" t="s">
        <v>73</v>
      </c>
      <c r="E22" s="178" t="s">
        <v>42</v>
      </c>
      <c r="F22" s="161"/>
      <c r="G22" s="161"/>
      <c r="H22" s="162"/>
      <c r="I22" s="78"/>
      <c r="J22" s="78"/>
      <c r="K22" s="78"/>
      <c r="L22" s="78"/>
      <c r="M22" s="78"/>
      <c r="N22" s="78"/>
    </row>
    <row r="23" spans="1:14" ht="17.25" customHeight="1">
      <c r="A23" s="68">
        <v>0.58333333333333337</v>
      </c>
      <c r="B23" s="68">
        <v>0.61458333333333337</v>
      </c>
      <c r="C23" s="76"/>
      <c r="D23" s="69" t="s">
        <v>72</v>
      </c>
      <c r="E23" s="178" t="s">
        <v>42</v>
      </c>
      <c r="F23" s="161"/>
      <c r="G23" s="161"/>
      <c r="H23" s="162"/>
      <c r="I23" s="78"/>
      <c r="J23" s="78"/>
      <c r="K23" s="78"/>
      <c r="L23" s="78"/>
      <c r="M23" s="78"/>
      <c r="N23" s="78"/>
    </row>
    <row r="24" spans="1:14" ht="17.25" customHeight="1">
      <c r="A24" s="68">
        <v>0.61458333333333337</v>
      </c>
      <c r="B24" s="68">
        <v>0.64583333333333337</v>
      </c>
      <c r="C24" s="76"/>
      <c r="D24" s="69" t="s">
        <v>74</v>
      </c>
      <c r="E24" s="178" t="s">
        <v>41</v>
      </c>
      <c r="F24" s="161"/>
      <c r="G24" s="161"/>
      <c r="H24" s="162"/>
      <c r="I24" s="78"/>
      <c r="J24" s="78"/>
      <c r="K24" s="78"/>
      <c r="L24" s="78"/>
      <c r="M24" s="78"/>
      <c r="N24" s="78"/>
    </row>
    <row r="25" spans="1:14" ht="17.25" customHeight="1">
      <c r="A25" s="68">
        <v>0.64583333333333337</v>
      </c>
      <c r="B25" s="68">
        <v>0.67708333333333337</v>
      </c>
      <c r="C25" s="76"/>
      <c r="D25" s="69" t="s">
        <v>73</v>
      </c>
      <c r="E25" s="178" t="s">
        <v>38</v>
      </c>
      <c r="F25" s="161"/>
      <c r="G25" s="161"/>
      <c r="H25" s="162"/>
      <c r="I25" s="78"/>
      <c r="J25" s="78"/>
      <c r="K25" s="78"/>
      <c r="L25" s="78"/>
      <c r="M25" s="78"/>
      <c r="N25" s="78"/>
    </row>
    <row r="26" spans="1:14" ht="17.25" customHeight="1">
      <c r="A26" s="68">
        <v>0.67708333333333337</v>
      </c>
      <c r="B26" s="68">
        <v>0.70833333333333337</v>
      </c>
      <c r="C26" s="76"/>
      <c r="D26" s="69" t="s">
        <v>72</v>
      </c>
      <c r="E26" s="178" t="s">
        <v>75</v>
      </c>
      <c r="F26" s="161"/>
      <c r="G26" s="161"/>
      <c r="H26" s="162"/>
      <c r="I26" s="78"/>
      <c r="J26" s="78"/>
      <c r="K26" s="78"/>
      <c r="L26" s="78"/>
      <c r="M26" s="78"/>
      <c r="N26" s="78"/>
    </row>
    <row r="27" spans="1:14" ht="53.25" customHeight="1">
      <c r="A27" s="179"/>
      <c r="B27" s="155"/>
      <c r="C27" s="155"/>
      <c r="D27" s="155"/>
      <c r="E27" s="155"/>
      <c r="F27" s="155"/>
      <c r="G27" s="155"/>
      <c r="H27" s="155"/>
      <c r="I27" s="66"/>
      <c r="J27" s="65"/>
      <c r="K27" s="65"/>
      <c r="L27" s="65"/>
      <c r="M27" s="65"/>
      <c r="N27" s="65"/>
    </row>
  </sheetData>
  <sheetProtection algorithmName="SHA-512" hashValue="zx6OEXeS4RJma3CXxAJWyb7cP3oBuFTq/BuETpZ6IlSxK83YzRYkWH+Qm/at3mpKsBAY/T2MCndJhcQ2bZfOfw==" saltValue="RyRY82ylkbHRipWIePPcnw==" spinCount="100000" sheet="1" objects="1" scenarios="1"/>
  <mergeCells count="27">
    <mergeCell ref="A1:H1"/>
    <mergeCell ref="A2:H2"/>
    <mergeCell ref="A3:H3"/>
    <mergeCell ref="E4:H4"/>
    <mergeCell ref="E5:H5"/>
    <mergeCell ref="E6:H6"/>
    <mergeCell ref="E7:H7"/>
    <mergeCell ref="E8:H8"/>
    <mergeCell ref="E9:H9"/>
    <mergeCell ref="E10:H10"/>
    <mergeCell ref="E11:H11"/>
    <mergeCell ref="E12:H12"/>
    <mergeCell ref="E13:H13"/>
    <mergeCell ref="E14:H14"/>
    <mergeCell ref="E22:H22"/>
    <mergeCell ref="E15:H15"/>
    <mergeCell ref="E16:H16"/>
    <mergeCell ref="A17:H17"/>
    <mergeCell ref="E18:H18"/>
    <mergeCell ref="E19:H19"/>
    <mergeCell ref="E20:H20"/>
    <mergeCell ref="E21:H21"/>
    <mergeCell ref="E23:H23"/>
    <mergeCell ref="E24:H24"/>
    <mergeCell ref="E25:H25"/>
    <mergeCell ref="E26:H26"/>
    <mergeCell ref="A27:H27"/>
  </mergeCells>
  <pageMargins left="0.7" right="0.7" top="0.75" bottom="0.75" header="0" footer="0"/>
  <pageSetup paperSize="9" scale="5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CCA14"/>
    <pageSetUpPr fitToPage="1"/>
  </sheetPr>
  <dimension ref="A1:N88"/>
  <sheetViews>
    <sheetView workbookViewId="0">
      <selection sqref="A1:H1"/>
    </sheetView>
  </sheetViews>
  <sheetFormatPr baseColWidth="10" defaultColWidth="14.42578125" defaultRowHeight="15" customHeight="1"/>
  <cols>
    <col min="1" max="2" width="12.140625" customWidth="1"/>
    <col min="3" max="3" width="4.85546875" customWidth="1"/>
    <col min="4" max="4" width="23.7109375" customWidth="1"/>
    <col min="5" max="5" width="18" customWidth="1"/>
    <col min="6" max="7" width="4.5703125" customWidth="1"/>
    <col min="8" max="8" width="18" customWidth="1"/>
    <col min="9" max="9" width="2" hidden="1" customWidth="1"/>
    <col min="10" max="11" width="14.42578125" hidden="1"/>
    <col min="12" max="12" width="0.140625" hidden="1" customWidth="1"/>
    <col min="13" max="14" width="14.42578125" hidden="1"/>
  </cols>
  <sheetData>
    <row r="1" spans="1:14" ht="102" customHeight="1">
      <c r="A1" s="181"/>
      <c r="B1" s="155"/>
      <c r="C1" s="155"/>
      <c r="D1" s="155"/>
      <c r="E1" s="155"/>
      <c r="F1" s="155"/>
      <c r="G1" s="155"/>
      <c r="H1" s="155"/>
      <c r="I1" s="64"/>
      <c r="J1" s="65"/>
      <c r="K1" s="65"/>
      <c r="L1" s="65"/>
      <c r="M1" s="65"/>
      <c r="N1" s="65"/>
    </row>
    <row r="2" spans="1:14" ht="16.5" customHeight="1">
      <c r="A2" s="182" t="s">
        <v>76</v>
      </c>
      <c r="B2" s="161"/>
      <c r="C2" s="161"/>
      <c r="D2" s="161"/>
      <c r="E2" s="161"/>
      <c r="F2" s="161"/>
      <c r="G2" s="161"/>
      <c r="H2" s="162"/>
      <c r="I2" s="64"/>
      <c r="J2" s="65"/>
      <c r="K2" s="65"/>
      <c r="L2" s="65"/>
      <c r="M2" s="65"/>
      <c r="N2" s="65"/>
    </row>
    <row r="3" spans="1:14" ht="16.5" customHeight="1">
      <c r="A3" s="180" t="s">
        <v>77</v>
      </c>
      <c r="B3" s="161"/>
      <c r="C3" s="161"/>
      <c r="D3" s="161"/>
      <c r="E3" s="161"/>
      <c r="F3" s="161"/>
      <c r="G3" s="161"/>
      <c r="H3" s="162"/>
      <c r="I3" s="66"/>
      <c r="J3" s="65"/>
      <c r="K3" s="65"/>
      <c r="L3" s="65"/>
      <c r="M3" s="65"/>
      <c r="N3" s="65"/>
    </row>
    <row r="4" spans="1:14" ht="16.5" customHeight="1">
      <c r="A4" s="67" t="s">
        <v>66</v>
      </c>
      <c r="B4" s="67" t="s">
        <v>67</v>
      </c>
      <c r="C4" s="67" t="s">
        <v>29</v>
      </c>
      <c r="D4" s="67" t="s">
        <v>68</v>
      </c>
      <c r="E4" s="67" t="s">
        <v>33</v>
      </c>
      <c r="F4" s="180" t="s">
        <v>78</v>
      </c>
      <c r="G4" s="162"/>
      <c r="H4" s="67" t="s">
        <v>33</v>
      </c>
      <c r="I4" s="66"/>
      <c r="J4" s="65"/>
      <c r="K4" s="65"/>
      <c r="L4" s="65"/>
      <c r="M4" s="65"/>
      <c r="N4" s="65"/>
    </row>
    <row r="5" spans="1:14" ht="16.5" customHeight="1">
      <c r="A5" s="79">
        <v>0.375</v>
      </c>
      <c r="B5" s="79">
        <v>0.45833333333333331</v>
      </c>
      <c r="C5" s="23">
        <v>1</v>
      </c>
      <c r="D5" s="31" t="s">
        <v>47</v>
      </c>
      <c r="E5" s="12" t="s">
        <v>35</v>
      </c>
      <c r="F5" s="80">
        <v>9</v>
      </c>
      <c r="G5" s="81">
        <v>0</v>
      </c>
      <c r="H5" s="13" t="s">
        <v>42</v>
      </c>
      <c r="I5" s="70"/>
      <c r="J5" s="71"/>
      <c r="K5" s="71"/>
      <c r="L5" s="71"/>
      <c r="M5" s="71"/>
      <c r="N5" s="71"/>
    </row>
    <row r="6" spans="1:14" ht="16.5" customHeight="1">
      <c r="A6" s="79">
        <v>0.45833333333333331</v>
      </c>
      <c r="B6" s="79">
        <v>0.54166666666666663</v>
      </c>
      <c r="C6" s="23">
        <v>2</v>
      </c>
      <c r="D6" s="31" t="s">
        <v>47</v>
      </c>
      <c r="E6" s="12" t="s">
        <v>37</v>
      </c>
      <c r="F6" s="80">
        <v>13</v>
      </c>
      <c r="G6" s="81">
        <v>0</v>
      </c>
      <c r="H6" s="13" t="s">
        <v>41</v>
      </c>
      <c r="I6" s="70"/>
      <c r="J6" s="71"/>
      <c r="K6" s="71"/>
      <c r="L6" s="71"/>
      <c r="M6" s="71"/>
      <c r="N6" s="71"/>
    </row>
    <row r="7" spans="1:14" ht="16.5" customHeight="1">
      <c r="A7" s="79">
        <v>0.54166666666666663</v>
      </c>
      <c r="B7" s="79">
        <v>0.625</v>
      </c>
      <c r="C7" s="23">
        <v>3</v>
      </c>
      <c r="D7" s="31" t="s">
        <v>47</v>
      </c>
      <c r="E7" s="12" t="s">
        <v>38</v>
      </c>
      <c r="F7" s="81">
        <v>7</v>
      </c>
      <c r="G7" s="81">
        <v>3</v>
      </c>
      <c r="H7" s="13" t="s">
        <v>39</v>
      </c>
      <c r="I7" s="70"/>
      <c r="J7" s="71"/>
      <c r="K7" s="71"/>
      <c r="L7" s="71"/>
      <c r="M7" s="71"/>
      <c r="N7" s="71"/>
    </row>
    <row r="8" spans="1:14" ht="16.5" customHeight="1">
      <c r="A8" s="79">
        <v>0.625</v>
      </c>
      <c r="B8" s="79">
        <v>0.70833333333333337</v>
      </c>
      <c r="C8" s="23">
        <v>4</v>
      </c>
      <c r="D8" s="82" t="s">
        <v>36</v>
      </c>
      <c r="E8" s="12" t="s">
        <v>35</v>
      </c>
      <c r="F8" s="80">
        <v>13</v>
      </c>
      <c r="G8" s="83">
        <v>0</v>
      </c>
      <c r="H8" s="13" t="s">
        <v>42</v>
      </c>
      <c r="I8" s="70"/>
      <c r="J8" s="71"/>
      <c r="K8" s="71"/>
      <c r="L8" s="71"/>
      <c r="M8" s="72"/>
      <c r="N8" s="73"/>
    </row>
    <row r="9" spans="1:14" ht="16.5" customHeight="1">
      <c r="A9" s="79">
        <v>0.70833333333333337</v>
      </c>
      <c r="B9" s="79">
        <v>0.79166666666666663</v>
      </c>
      <c r="C9" s="23">
        <v>5</v>
      </c>
      <c r="D9" s="82" t="s">
        <v>36</v>
      </c>
      <c r="E9" s="12" t="s">
        <v>37</v>
      </c>
      <c r="F9" s="83">
        <v>8</v>
      </c>
      <c r="G9" s="83">
        <v>2</v>
      </c>
      <c r="H9" s="13" t="s">
        <v>41</v>
      </c>
      <c r="I9" s="74"/>
      <c r="J9" s="71"/>
      <c r="K9" s="71"/>
      <c r="L9" s="71"/>
      <c r="M9" s="71"/>
      <c r="N9" s="71"/>
    </row>
    <row r="10" spans="1:14" ht="16.5" customHeight="1">
      <c r="A10" s="79">
        <v>0.79166666666666663</v>
      </c>
      <c r="B10" s="68">
        <v>0.83333333333333337</v>
      </c>
      <c r="C10" s="186" t="s">
        <v>79</v>
      </c>
      <c r="D10" s="161"/>
      <c r="E10" s="161"/>
      <c r="F10" s="161"/>
      <c r="G10" s="161"/>
      <c r="H10" s="162"/>
      <c r="I10" s="74"/>
      <c r="J10" s="70"/>
      <c r="K10" s="70"/>
      <c r="L10" s="70"/>
      <c r="M10" s="70"/>
      <c r="N10" s="70"/>
    </row>
    <row r="11" spans="1:14" ht="16.5" customHeight="1">
      <c r="A11" s="68">
        <v>0.83333333333333337</v>
      </c>
      <c r="B11" s="68">
        <v>0.91666666666666663</v>
      </c>
      <c r="C11" s="76">
        <v>6</v>
      </c>
      <c r="D11" s="82" t="s">
        <v>36</v>
      </c>
      <c r="E11" s="12" t="s">
        <v>38</v>
      </c>
      <c r="F11" s="83">
        <v>4</v>
      </c>
      <c r="G11" s="83">
        <v>1</v>
      </c>
      <c r="H11" s="13" t="s">
        <v>39</v>
      </c>
      <c r="I11" s="70"/>
      <c r="J11" s="70"/>
      <c r="K11" s="70"/>
      <c r="L11" s="70"/>
      <c r="M11" s="70"/>
      <c r="N11" s="70"/>
    </row>
    <row r="12" spans="1:14" ht="16.5" customHeight="1">
      <c r="A12" s="180" t="s">
        <v>80</v>
      </c>
      <c r="B12" s="161"/>
      <c r="C12" s="161"/>
      <c r="D12" s="161"/>
      <c r="E12" s="161"/>
      <c r="F12" s="161"/>
      <c r="G12" s="161"/>
      <c r="H12" s="162"/>
      <c r="I12" s="75"/>
      <c r="J12" s="65"/>
      <c r="K12" s="65"/>
      <c r="L12" s="65"/>
      <c r="M12" s="65"/>
      <c r="N12" s="65"/>
    </row>
    <row r="13" spans="1:14" ht="16.5" customHeight="1">
      <c r="A13" s="67" t="s">
        <v>66</v>
      </c>
      <c r="B13" s="67" t="s">
        <v>67</v>
      </c>
      <c r="C13" s="67" t="s">
        <v>29</v>
      </c>
      <c r="D13" s="67" t="s">
        <v>68</v>
      </c>
      <c r="E13" s="67" t="s">
        <v>33</v>
      </c>
      <c r="F13" s="180" t="s">
        <v>78</v>
      </c>
      <c r="G13" s="162"/>
      <c r="H13" s="67" t="s">
        <v>33</v>
      </c>
      <c r="I13" s="75"/>
      <c r="J13" s="65"/>
      <c r="K13" s="65"/>
      <c r="L13" s="65"/>
      <c r="M13" s="65"/>
      <c r="N13" s="65"/>
    </row>
    <row r="14" spans="1:14" ht="16.5" customHeight="1">
      <c r="A14" s="68">
        <v>0.41666666666666669</v>
      </c>
      <c r="B14" s="68">
        <v>0.5</v>
      </c>
      <c r="C14" s="76">
        <v>7</v>
      </c>
      <c r="D14" s="8" t="s">
        <v>60</v>
      </c>
      <c r="E14" s="56" t="s">
        <v>38</v>
      </c>
      <c r="F14" s="80">
        <v>8</v>
      </c>
      <c r="G14" s="83">
        <v>0</v>
      </c>
      <c r="H14" s="7" t="s">
        <v>42</v>
      </c>
      <c r="I14" s="75"/>
      <c r="J14" s="65"/>
      <c r="K14" s="65"/>
      <c r="L14" s="65"/>
      <c r="M14" s="65"/>
      <c r="N14" s="65"/>
    </row>
    <row r="15" spans="1:14" ht="16.5" customHeight="1">
      <c r="A15" s="68">
        <v>0.5</v>
      </c>
      <c r="B15" s="68">
        <v>0.58333333333333337</v>
      </c>
      <c r="C15" s="76">
        <v>8</v>
      </c>
      <c r="D15" s="31" t="s">
        <v>54</v>
      </c>
      <c r="E15" s="12" t="s">
        <v>37</v>
      </c>
      <c r="F15" s="83">
        <v>2</v>
      </c>
      <c r="G15" s="80">
        <v>19</v>
      </c>
      <c r="H15" s="37" t="s">
        <v>42</v>
      </c>
      <c r="I15" s="75"/>
      <c r="J15" s="65"/>
      <c r="K15" s="65"/>
      <c r="L15" s="65"/>
      <c r="M15" s="65"/>
      <c r="N15" s="65"/>
    </row>
    <row r="16" spans="1:14" ht="16.5" customHeight="1">
      <c r="A16" s="68">
        <v>0.58333333333333337</v>
      </c>
      <c r="B16" s="68">
        <v>0.66666666666666663</v>
      </c>
      <c r="C16" s="76">
        <v>9</v>
      </c>
      <c r="D16" s="31" t="s">
        <v>54</v>
      </c>
      <c r="E16" s="12" t="s">
        <v>38</v>
      </c>
      <c r="F16" s="83">
        <v>3</v>
      </c>
      <c r="G16" s="83">
        <v>2</v>
      </c>
      <c r="H16" s="37" t="s">
        <v>41</v>
      </c>
      <c r="I16" s="75"/>
      <c r="J16" s="65"/>
      <c r="K16" s="65"/>
      <c r="L16" s="65"/>
      <c r="M16" s="65"/>
      <c r="N16" s="65"/>
    </row>
    <row r="17" spans="1:14" ht="16.5" customHeight="1">
      <c r="A17" s="180" t="s">
        <v>81</v>
      </c>
      <c r="B17" s="161"/>
      <c r="C17" s="161"/>
      <c r="D17" s="161"/>
      <c r="E17" s="161"/>
      <c r="F17" s="161"/>
      <c r="G17" s="161"/>
      <c r="H17" s="162"/>
      <c r="I17" s="77"/>
      <c r="J17" s="77"/>
      <c r="K17" s="77"/>
      <c r="L17" s="77"/>
      <c r="M17" s="77"/>
      <c r="N17" s="77"/>
    </row>
    <row r="18" spans="1:14" ht="16.5" customHeight="1">
      <c r="A18" s="67" t="s">
        <v>66</v>
      </c>
      <c r="B18" s="67" t="s">
        <v>67</v>
      </c>
      <c r="C18" s="67" t="s">
        <v>29</v>
      </c>
      <c r="D18" s="67" t="s">
        <v>68</v>
      </c>
      <c r="E18" s="67" t="s">
        <v>33</v>
      </c>
      <c r="F18" s="180" t="s">
        <v>78</v>
      </c>
      <c r="G18" s="162"/>
      <c r="H18" s="67" t="s">
        <v>33</v>
      </c>
      <c r="I18" s="78"/>
      <c r="J18" s="78"/>
      <c r="K18" s="78"/>
      <c r="L18" s="78"/>
      <c r="M18" s="78"/>
      <c r="N18" s="78"/>
    </row>
    <row r="19" spans="1:14" ht="16.5" customHeight="1">
      <c r="A19" s="79">
        <v>0.375</v>
      </c>
      <c r="B19" s="79">
        <v>0.45833333333333331</v>
      </c>
      <c r="C19" s="76">
        <v>10</v>
      </c>
      <c r="D19" s="82" t="s">
        <v>40</v>
      </c>
      <c r="E19" s="12" t="s">
        <v>35</v>
      </c>
      <c r="F19" s="80">
        <v>12</v>
      </c>
      <c r="G19" s="83">
        <v>3</v>
      </c>
      <c r="H19" s="13" t="s">
        <v>41</v>
      </c>
      <c r="I19" s="78"/>
      <c r="J19" s="78"/>
      <c r="K19" s="78"/>
      <c r="L19" s="78"/>
      <c r="M19" s="78"/>
      <c r="N19" s="78"/>
    </row>
    <row r="20" spans="1:14" ht="16.5" customHeight="1">
      <c r="A20" s="79">
        <v>0.45833333333333331</v>
      </c>
      <c r="B20" s="79">
        <v>0.54166666666666663</v>
      </c>
      <c r="C20" s="76">
        <v>11</v>
      </c>
      <c r="D20" s="82" t="s">
        <v>40</v>
      </c>
      <c r="E20" s="12" t="s">
        <v>42</v>
      </c>
      <c r="F20" s="83">
        <v>2</v>
      </c>
      <c r="G20" s="83">
        <v>6</v>
      </c>
      <c r="H20" s="13" t="s">
        <v>39</v>
      </c>
      <c r="I20" s="78"/>
      <c r="J20" s="78"/>
      <c r="K20" s="78"/>
      <c r="L20" s="78"/>
      <c r="M20" s="78"/>
      <c r="N20" s="78"/>
    </row>
    <row r="21" spans="1:14" ht="16.5" customHeight="1">
      <c r="A21" s="79">
        <v>0.54166666666666663</v>
      </c>
      <c r="B21" s="79">
        <v>0.625</v>
      </c>
      <c r="C21" s="76">
        <v>12</v>
      </c>
      <c r="D21" s="82" t="s">
        <v>40</v>
      </c>
      <c r="E21" s="12" t="s">
        <v>37</v>
      </c>
      <c r="F21" s="83">
        <v>5</v>
      </c>
      <c r="G21" s="83">
        <v>5</v>
      </c>
      <c r="H21" s="13" t="s">
        <v>38</v>
      </c>
      <c r="I21" s="78"/>
      <c r="J21" s="78"/>
      <c r="K21" s="78"/>
      <c r="L21" s="78"/>
      <c r="M21" s="78"/>
      <c r="N21" s="78"/>
    </row>
    <row r="22" spans="1:14" ht="16.5" customHeight="1">
      <c r="A22" s="79">
        <v>0.625</v>
      </c>
      <c r="B22" s="79">
        <v>0.70833333333333337</v>
      </c>
      <c r="C22" s="76">
        <v>13</v>
      </c>
      <c r="D22" s="31" t="s">
        <v>48</v>
      </c>
      <c r="E22" s="15" t="s">
        <v>35</v>
      </c>
      <c r="F22" s="80">
        <v>12</v>
      </c>
      <c r="G22" s="81">
        <v>0</v>
      </c>
      <c r="H22" s="13" t="s">
        <v>41</v>
      </c>
      <c r="I22" s="78"/>
      <c r="J22" s="78"/>
      <c r="K22" s="78"/>
      <c r="L22" s="78"/>
      <c r="M22" s="78"/>
      <c r="N22" s="78"/>
    </row>
    <row r="23" spans="1:14" ht="16.5" customHeight="1">
      <c r="A23" s="79">
        <v>0.70833333333333337</v>
      </c>
      <c r="B23" s="79">
        <v>0.79166666666666663</v>
      </c>
      <c r="C23" s="76">
        <v>14</v>
      </c>
      <c r="D23" s="31" t="s">
        <v>48</v>
      </c>
      <c r="E23" s="12" t="s">
        <v>42</v>
      </c>
      <c r="F23" s="81">
        <v>1</v>
      </c>
      <c r="G23" s="80">
        <v>11</v>
      </c>
      <c r="H23" s="13" t="s">
        <v>39</v>
      </c>
      <c r="I23" s="78"/>
      <c r="J23" s="78"/>
      <c r="K23" s="78"/>
      <c r="L23" s="78"/>
      <c r="M23" s="78"/>
      <c r="N23" s="78"/>
    </row>
    <row r="24" spans="1:14" ht="16.5" customHeight="1">
      <c r="A24" s="79">
        <v>0.79166666666666663</v>
      </c>
      <c r="B24" s="79">
        <v>0.875</v>
      </c>
      <c r="C24" s="76">
        <v>15</v>
      </c>
      <c r="D24" s="31" t="s">
        <v>48</v>
      </c>
      <c r="E24" s="15" t="s">
        <v>37</v>
      </c>
      <c r="F24" s="80">
        <v>10</v>
      </c>
      <c r="G24" s="81">
        <v>2</v>
      </c>
      <c r="H24" s="13" t="s">
        <v>38</v>
      </c>
      <c r="I24" s="78"/>
      <c r="J24" s="78"/>
      <c r="K24" s="78"/>
      <c r="L24" s="78"/>
      <c r="M24" s="78"/>
      <c r="N24" s="78"/>
    </row>
    <row r="25" spans="1:14" ht="16.5" customHeight="1">
      <c r="A25" s="180" t="s">
        <v>82</v>
      </c>
      <c r="B25" s="161"/>
      <c r="C25" s="161"/>
      <c r="D25" s="161"/>
      <c r="E25" s="161"/>
      <c r="F25" s="161"/>
      <c r="G25" s="161"/>
      <c r="H25" s="162"/>
      <c r="I25" s="78"/>
      <c r="J25" s="78"/>
      <c r="K25" s="78"/>
      <c r="L25" s="78"/>
      <c r="M25" s="78"/>
      <c r="N25" s="78"/>
    </row>
    <row r="26" spans="1:14" ht="16.5" customHeight="1">
      <c r="A26" s="67" t="s">
        <v>66</v>
      </c>
      <c r="B26" s="67" t="s">
        <v>67</v>
      </c>
      <c r="C26" s="67" t="s">
        <v>29</v>
      </c>
      <c r="D26" s="67" t="s">
        <v>68</v>
      </c>
      <c r="E26" s="67" t="s">
        <v>33</v>
      </c>
      <c r="F26" s="180" t="s">
        <v>78</v>
      </c>
      <c r="G26" s="162"/>
      <c r="H26" s="67" t="s">
        <v>33</v>
      </c>
      <c r="I26" s="78"/>
      <c r="J26" s="78"/>
      <c r="K26" s="78"/>
      <c r="L26" s="78"/>
      <c r="M26" s="78"/>
      <c r="N26" s="78"/>
    </row>
    <row r="27" spans="1:14" ht="16.5" customHeight="1">
      <c r="A27" s="68">
        <v>0.41666666666666669</v>
      </c>
      <c r="B27" s="68">
        <v>0.5</v>
      </c>
      <c r="C27" s="76">
        <v>16</v>
      </c>
      <c r="D27" s="31" t="s">
        <v>55</v>
      </c>
      <c r="E27" s="15" t="s">
        <v>35</v>
      </c>
      <c r="F27" s="80">
        <v>12</v>
      </c>
      <c r="G27" s="83">
        <v>0</v>
      </c>
      <c r="H27" s="37" t="s">
        <v>42</v>
      </c>
      <c r="I27" s="78"/>
      <c r="J27" s="78"/>
      <c r="K27" s="78"/>
      <c r="L27" s="78"/>
      <c r="M27" s="78"/>
      <c r="N27" s="78"/>
    </row>
    <row r="28" spans="1:14" ht="16.5" customHeight="1">
      <c r="A28" s="68">
        <v>0.5</v>
      </c>
      <c r="B28" s="68">
        <v>0.58333333333333337</v>
      </c>
      <c r="C28" s="76">
        <v>17</v>
      </c>
      <c r="D28" s="31" t="s">
        <v>55</v>
      </c>
      <c r="E28" s="15" t="s">
        <v>37</v>
      </c>
      <c r="F28" s="83">
        <v>6</v>
      </c>
      <c r="G28" s="83">
        <v>2</v>
      </c>
      <c r="H28" s="37" t="s">
        <v>38</v>
      </c>
      <c r="I28" s="78"/>
      <c r="J28" s="78"/>
      <c r="K28" s="78"/>
      <c r="L28" s="78"/>
      <c r="M28" s="78"/>
      <c r="N28" s="78"/>
    </row>
    <row r="29" spans="1:14" ht="16.5" customHeight="1">
      <c r="A29" s="68">
        <v>0.58333333333333337</v>
      </c>
      <c r="B29" s="68">
        <v>0.66666666666666663</v>
      </c>
      <c r="C29" s="76">
        <v>18</v>
      </c>
      <c r="D29" s="8" t="s">
        <v>61</v>
      </c>
      <c r="E29" s="56" t="s">
        <v>37</v>
      </c>
      <c r="F29" s="80">
        <v>13</v>
      </c>
      <c r="G29" s="83">
        <v>0</v>
      </c>
      <c r="H29" s="7" t="s">
        <v>42</v>
      </c>
      <c r="I29" s="78"/>
      <c r="J29" s="78"/>
      <c r="K29" s="78"/>
      <c r="L29" s="78"/>
      <c r="M29" s="78"/>
      <c r="N29" s="78"/>
    </row>
    <row r="30" spans="1:14" ht="16.5" customHeight="1">
      <c r="A30" s="180" t="s">
        <v>83</v>
      </c>
      <c r="B30" s="161"/>
      <c r="C30" s="161"/>
      <c r="D30" s="161"/>
      <c r="E30" s="161"/>
      <c r="F30" s="161"/>
      <c r="G30" s="161"/>
      <c r="H30" s="162"/>
      <c r="I30" s="78"/>
      <c r="J30" s="78"/>
      <c r="K30" s="78"/>
      <c r="L30" s="78"/>
      <c r="M30" s="78"/>
      <c r="N30" s="78"/>
    </row>
    <row r="31" spans="1:14" ht="16.5" customHeight="1">
      <c r="A31" s="67" t="s">
        <v>66</v>
      </c>
      <c r="B31" s="67" t="s">
        <v>67</v>
      </c>
      <c r="C31" s="67" t="s">
        <v>29</v>
      </c>
      <c r="D31" s="67" t="s">
        <v>68</v>
      </c>
      <c r="E31" s="67" t="s">
        <v>33</v>
      </c>
      <c r="F31" s="180" t="s">
        <v>78</v>
      </c>
      <c r="G31" s="162"/>
      <c r="H31" s="67" t="s">
        <v>33</v>
      </c>
      <c r="I31" s="78"/>
      <c r="J31" s="78"/>
      <c r="K31" s="78"/>
      <c r="L31" s="78"/>
      <c r="M31" s="78"/>
      <c r="N31" s="78"/>
    </row>
    <row r="32" spans="1:14" ht="16.5" customHeight="1">
      <c r="A32" s="79">
        <v>0.375</v>
      </c>
      <c r="B32" s="79">
        <v>0.45833333333333331</v>
      </c>
      <c r="C32" s="76">
        <v>19</v>
      </c>
      <c r="D32" s="31" t="s">
        <v>49</v>
      </c>
      <c r="E32" s="12" t="s">
        <v>42</v>
      </c>
      <c r="F32" s="81">
        <v>1</v>
      </c>
      <c r="G32" s="80">
        <v>15</v>
      </c>
      <c r="H32" s="13" t="s">
        <v>37</v>
      </c>
      <c r="I32" s="78"/>
      <c r="J32" s="78"/>
      <c r="K32" s="78"/>
      <c r="L32" s="78"/>
      <c r="M32" s="78"/>
      <c r="N32" s="78"/>
    </row>
    <row r="33" spans="1:14" ht="16.5" customHeight="1">
      <c r="A33" s="79">
        <v>0.45833333333333331</v>
      </c>
      <c r="B33" s="79">
        <v>0.54166666666666663</v>
      </c>
      <c r="C33" s="76">
        <v>20</v>
      </c>
      <c r="D33" s="31" t="s">
        <v>49</v>
      </c>
      <c r="E33" s="15" t="s">
        <v>41</v>
      </c>
      <c r="F33" s="81">
        <v>1</v>
      </c>
      <c r="G33" s="80">
        <v>9</v>
      </c>
      <c r="H33" s="13" t="s">
        <v>38</v>
      </c>
      <c r="I33" s="78"/>
      <c r="J33" s="78"/>
      <c r="K33" s="78"/>
      <c r="L33" s="78"/>
      <c r="M33" s="78"/>
      <c r="N33" s="78"/>
    </row>
    <row r="34" spans="1:14" ht="16.5" customHeight="1">
      <c r="A34" s="79">
        <v>0.54166666666666663</v>
      </c>
      <c r="B34" s="79">
        <v>0.625</v>
      </c>
      <c r="C34" s="76">
        <v>21</v>
      </c>
      <c r="D34" s="31" t="s">
        <v>49</v>
      </c>
      <c r="E34" s="15" t="s">
        <v>35</v>
      </c>
      <c r="F34" s="80">
        <v>9</v>
      </c>
      <c r="G34" s="81">
        <v>0</v>
      </c>
      <c r="H34" s="13" t="s">
        <v>39</v>
      </c>
      <c r="I34" s="78"/>
      <c r="J34" s="78"/>
      <c r="K34" s="78"/>
      <c r="L34" s="78"/>
      <c r="M34" s="78"/>
      <c r="N34" s="78"/>
    </row>
    <row r="35" spans="1:14" ht="16.5" customHeight="1">
      <c r="A35" s="79">
        <v>0.625</v>
      </c>
      <c r="B35" s="79">
        <v>0.70833333333333337</v>
      </c>
      <c r="C35" s="76">
        <v>22</v>
      </c>
      <c r="D35" s="82" t="s">
        <v>43</v>
      </c>
      <c r="E35" s="12" t="s">
        <v>42</v>
      </c>
      <c r="F35" s="81">
        <v>1</v>
      </c>
      <c r="G35" s="80">
        <v>14</v>
      </c>
      <c r="H35" s="13" t="s">
        <v>37</v>
      </c>
      <c r="I35" s="78"/>
      <c r="J35" s="78"/>
      <c r="K35" s="78"/>
      <c r="L35" s="78"/>
      <c r="M35" s="78"/>
      <c r="N35" s="78"/>
    </row>
    <row r="36" spans="1:14" ht="16.5" customHeight="1">
      <c r="A36" s="79">
        <v>0.70833333333333337</v>
      </c>
      <c r="B36" s="79">
        <v>0.79166666666666663</v>
      </c>
      <c r="C36" s="76">
        <v>23</v>
      </c>
      <c r="D36" s="82" t="s">
        <v>43</v>
      </c>
      <c r="E36" s="56" t="s">
        <v>35</v>
      </c>
      <c r="F36" s="80">
        <v>9</v>
      </c>
      <c r="G36" s="83">
        <v>1</v>
      </c>
      <c r="H36" s="7" t="s">
        <v>39</v>
      </c>
      <c r="I36" s="78"/>
      <c r="J36" s="78"/>
      <c r="K36" s="78"/>
      <c r="L36" s="78"/>
      <c r="M36" s="78"/>
      <c r="N36" s="78"/>
    </row>
    <row r="37" spans="1:14" ht="16.5" customHeight="1">
      <c r="A37" s="79">
        <v>0.79166666666666663</v>
      </c>
      <c r="B37" s="79">
        <v>0.875</v>
      </c>
      <c r="C37" s="76">
        <v>24</v>
      </c>
      <c r="D37" s="82" t="s">
        <v>43</v>
      </c>
      <c r="E37" s="15" t="s">
        <v>41</v>
      </c>
      <c r="F37" s="81">
        <v>3</v>
      </c>
      <c r="G37" s="81">
        <v>7</v>
      </c>
      <c r="H37" s="13" t="s">
        <v>38</v>
      </c>
      <c r="I37" s="78"/>
      <c r="J37" s="78"/>
      <c r="K37" s="78"/>
      <c r="L37" s="78"/>
      <c r="M37" s="78"/>
      <c r="N37" s="78"/>
    </row>
    <row r="38" spans="1:14" ht="16.5" customHeight="1">
      <c r="A38" s="180" t="s">
        <v>84</v>
      </c>
      <c r="B38" s="161"/>
      <c r="C38" s="161"/>
      <c r="D38" s="161"/>
      <c r="E38" s="161"/>
      <c r="F38" s="161"/>
      <c r="G38" s="161"/>
      <c r="H38" s="162"/>
      <c r="I38" s="78"/>
      <c r="J38" s="78"/>
      <c r="K38" s="78"/>
      <c r="L38" s="78"/>
      <c r="M38" s="78"/>
      <c r="N38" s="78"/>
    </row>
    <row r="39" spans="1:14" ht="16.5" customHeight="1">
      <c r="A39" s="67" t="s">
        <v>66</v>
      </c>
      <c r="B39" s="67" t="s">
        <v>67</v>
      </c>
      <c r="C39" s="67" t="s">
        <v>29</v>
      </c>
      <c r="D39" s="67" t="s">
        <v>68</v>
      </c>
      <c r="E39" s="67" t="s">
        <v>33</v>
      </c>
      <c r="F39" s="180" t="s">
        <v>78</v>
      </c>
      <c r="G39" s="162"/>
      <c r="H39" s="67" t="s">
        <v>33</v>
      </c>
      <c r="I39" s="78"/>
      <c r="J39" s="78"/>
      <c r="K39" s="78"/>
      <c r="L39" s="78"/>
      <c r="M39" s="78"/>
      <c r="N39" s="78"/>
    </row>
    <row r="40" spans="1:14" ht="16.5" customHeight="1">
      <c r="A40" s="68">
        <v>0.41666666666666669</v>
      </c>
      <c r="B40" s="68">
        <v>0.5</v>
      </c>
      <c r="C40" s="76">
        <v>25</v>
      </c>
      <c r="D40" s="8" t="s">
        <v>63</v>
      </c>
      <c r="E40" s="56" t="s">
        <v>37</v>
      </c>
      <c r="F40" s="83">
        <v>3</v>
      </c>
      <c r="G40" s="83">
        <v>0</v>
      </c>
      <c r="H40" s="7" t="s">
        <v>38</v>
      </c>
      <c r="I40" s="78"/>
      <c r="J40" s="78"/>
      <c r="K40" s="78"/>
      <c r="L40" s="78"/>
      <c r="M40" s="78"/>
      <c r="N40" s="78"/>
    </row>
    <row r="41" spans="1:14" ht="16.5" customHeight="1">
      <c r="A41" s="68">
        <v>0.5</v>
      </c>
      <c r="B41" s="68">
        <v>0.58333333333333337</v>
      </c>
      <c r="C41" s="76">
        <v>26</v>
      </c>
      <c r="D41" s="31" t="s">
        <v>56</v>
      </c>
      <c r="E41" s="15" t="s">
        <v>35</v>
      </c>
      <c r="F41" s="80">
        <v>12</v>
      </c>
      <c r="G41" s="83">
        <v>0</v>
      </c>
      <c r="H41" s="37" t="s">
        <v>41</v>
      </c>
      <c r="I41" s="78"/>
      <c r="J41" s="78"/>
      <c r="K41" s="78"/>
      <c r="L41" s="78"/>
      <c r="M41" s="78"/>
      <c r="N41" s="78"/>
    </row>
    <row r="42" spans="1:14" ht="16.5" customHeight="1">
      <c r="A42" s="68">
        <v>0.58333333333333337</v>
      </c>
      <c r="B42" s="68">
        <v>0.66666666666666663</v>
      </c>
      <c r="C42" s="76">
        <v>27</v>
      </c>
      <c r="D42" s="31" t="s">
        <v>56</v>
      </c>
      <c r="E42" s="15" t="s">
        <v>42</v>
      </c>
      <c r="F42" s="83">
        <v>1</v>
      </c>
      <c r="G42" s="80">
        <v>11</v>
      </c>
      <c r="H42" s="37" t="s">
        <v>38</v>
      </c>
      <c r="I42" s="78"/>
      <c r="J42" s="78"/>
      <c r="K42" s="78"/>
      <c r="L42" s="78"/>
      <c r="M42" s="78"/>
      <c r="N42" s="78"/>
    </row>
    <row r="43" spans="1:14" ht="16.5" customHeight="1">
      <c r="A43" s="180" t="s">
        <v>85</v>
      </c>
      <c r="B43" s="161"/>
      <c r="C43" s="161"/>
      <c r="D43" s="161"/>
      <c r="E43" s="161"/>
      <c r="F43" s="161"/>
      <c r="G43" s="161"/>
      <c r="H43" s="162"/>
      <c r="I43" s="78"/>
      <c r="J43" s="78"/>
      <c r="K43" s="78"/>
      <c r="L43" s="78"/>
      <c r="M43" s="78"/>
      <c r="N43" s="78"/>
    </row>
    <row r="44" spans="1:14" ht="16.5" customHeight="1">
      <c r="A44" s="67" t="s">
        <v>66</v>
      </c>
      <c r="B44" s="67" t="s">
        <v>67</v>
      </c>
      <c r="C44" s="67" t="s">
        <v>29</v>
      </c>
      <c r="D44" s="67" t="s">
        <v>68</v>
      </c>
      <c r="E44" s="67" t="s">
        <v>33</v>
      </c>
      <c r="F44" s="180" t="s">
        <v>78</v>
      </c>
      <c r="G44" s="162"/>
      <c r="H44" s="67" t="s">
        <v>33</v>
      </c>
      <c r="I44" s="78"/>
      <c r="J44" s="78"/>
      <c r="K44" s="78"/>
      <c r="L44" s="78"/>
      <c r="M44" s="78"/>
      <c r="N44" s="78"/>
    </row>
    <row r="45" spans="1:14" ht="16.5" customHeight="1">
      <c r="A45" s="79">
        <v>0.375</v>
      </c>
      <c r="B45" s="79">
        <v>0.45833333333333331</v>
      </c>
      <c r="C45" s="76">
        <v>28</v>
      </c>
      <c r="D45" s="31" t="s">
        <v>50</v>
      </c>
      <c r="E45" s="12" t="s">
        <v>41</v>
      </c>
      <c r="F45" s="83">
        <v>9</v>
      </c>
      <c r="G45" s="83">
        <v>3</v>
      </c>
      <c r="H45" s="13" t="s">
        <v>42</v>
      </c>
      <c r="I45" s="78"/>
      <c r="J45" s="78"/>
      <c r="K45" s="78"/>
      <c r="L45" s="78"/>
      <c r="M45" s="78"/>
      <c r="N45" s="78"/>
    </row>
    <row r="46" spans="1:14" ht="16.5" customHeight="1">
      <c r="A46" s="79">
        <v>0.45833333333333331</v>
      </c>
      <c r="B46" s="79">
        <v>0.54166666666666663</v>
      </c>
      <c r="C46" s="76">
        <v>29</v>
      </c>
      <c r="D46" s="31" t="s">
        <v>50</v>
      </c>
      <c r="E46" s="12" t="s">
        <v>39</v>
      </c>
      <c r="F46" s="81">
        <v>0</v>
      </c>
      <c r="G46" s="80">
        <v>11</v>
      </c>
      <c r="H46" s="13" t="s">
        <v>37</v>
      </c>
      <c r="I46" s="78"/>
      <c r="J46" s="78"/>
      <c r="K46" s="78"/>
      <c r="L46" s="78"/>
      <c r="M46" s="78"/>
      <c r="N46" s="78"/>
    </row>
    <row r="47" spans="1:14" ht="16.5" customHeight="1">
      <c r="A47" s="79">
        <v>0.54166666666666663</v>
      </c>
      <c r="B47" s="79">
        <v>0.625</v>
      </c>
      <c r="C47" s="76">
        <v>30</v>
      </c>
      <c r="D47" s="31" t="s">
        <v>50</v>
      </c>
      <c r="E47" s="15" t="s">
        <v>35</v>
      </c>
      <c r="F47" s="80">
        <v>12</v>
      </c>
      <c r="G47" s="81">
        <v>0</v>
      </c>
      <c r="H47" s="13" t="s">
        <v>38</v>
      </c>
      <c r="I47" s="78"/>
      <c r="J47" s="78"/>
      <c r="K47" s="78"/>
      <c r="L47" s="78"/>
      <c r="M47" s="78"/>
      <c r="N47" s="78"/>
    </row>
    <row r="48" spans="1:14" ht="16.5" customHeight="1">
      <c r="A48" s="79">
        <v>0.625</v>
      </c>
      <c r="B48" s="79">
        <v>0.70833333333333337</v>
      </c>
      <c r="C48" s="76">
        <v>31</v>
      </c>
      <c r="D48" s="82" t="s">
        <v>44</v>
      </c>
      <c r="E48" s="12" t="s">
        <v>41</v>
      </c>
      <c r="F48" s="80">
        <v>10</v>
      </c>
      <c r="G48" s="83">
        <v>2</v>
      </c>
      <c r="H48" s="13" t="s">
        <v>42</v>
      </c>
      <c r="I48" s="78"/>
      <c r="J48" s="78"/>
      <c r="K48" s="78"/>
      <c r="L48" s="78"/>
      <c r="M48" s="78"/>
      <c r="N48" s="78"/>
    </row>
    <row r="49" spans="1:14" ht="16.5" customHeight="1">
      <c r="A49" s="79">
        <v>0.70833333333333337</v>
      </c>
      <c r="B49" s="79">
        <v>0.79166666666666663</v>
      </c>
      <c r="C49" s="76">
        <v>32</v>
      </c>
      <c r="D49" s="82" t="s">
        <v>44</v>
      </c>
      <c r="E49" s="12" t="s">
        <v>39</v>
      </c>
      <c r="F49" s="81">
        <v>1</v>
      </c>
      <c r="G49" s="81">
        <v>5</v>
      </c>
      <c r="H49" s="13" t="s">
        <v>37</v>
      </c>
      <c r="I49" s="78"/>
      <c r="J49" s="78"/>
      <c r="K49" s="78"/>
      <c r="L49" s="78"/>
      <c r="M49" s="78"/>
      <c r="N49" s="78"/>
    </row>
    <row r="50" spans="1:14" ht="16.5" customHeight="1">
      <c r="A50" s="79">
        <v>0.79166666666666663</v>
      </c>
      <c r="B50" s="79">
        <v>0.875</v>
      </c>
      <c r="C50" s="76">
        <v>33</v>
      </c>
      <c r="D50" s="82" t="s">
        <v>44</v>
      </c>
      <c r="E50" s="15" t="s">
        <v>35</v>
      </c>
      <c r="F50" s="81">
        <v>3</v>
      </c>
      <c r="G50" s="81">
        <v>2</v>
      </c>
      <c r="H50" s="13" t="s">
        <v>38</v>
      </c>
      <c r="I50" s="78"/>
      <c r="J50" s="78"/>
      <c r="K50" s="78"/>
      <c r="L50" s="78"/>
      <c r="M50" s="78"/>
      <c r="N50" s="78"/>
    </row>
    <row r="51" spans="1:14" ht="16.5" customHeight="1">
      <c r="A51" s="180" t="s">
        <v>86</v>
      </c>
      <c r="B51" s="161"/>
      <c r="C51" s="161"/>
      <c r="D51" s="161"/>
      <c r="E51" s="161"/>
      <c r="F51" s="161"/>
      <c r="G51" s="161"/>
      <c r="H51" s="162"/>
      <c r="I51" s="78"/>
      <c r="J51" s="78"/>
      <c r="K51" s="78"/>
      <c r="L51" s="78"/>
      <c r="M51" s="78"/>
      <c r="N51" s="78"/>
    </row>
    <row r="52" spans="1:14" ht="16.5" customHeight="1">
      <c r="A52" s="67" t="s">
        <v>66</v>
      </c>
      <c r="B52" s="67" t="s">
        <v>67</v>
      </c>
      <c r="C52" s="67" t="s">
        <v>29</v>
      </c>
      <c r="D52" s="67" t="s">
        <v>68</v>
      </c>
      <c r="E52" s="67" t="s">
        <v>33</v>
      </c>
      <c r="F52" s="180" t="s">
        <v>78</v>
      </c>
      <c r="G52" s="162"/>
      <c r="H52" s="67" t="s">
        <v>33</v>
      </c>
      <c r="I52" s="78"/>
      <c r="J52" s="78"/>
      <c r="K52" s="78"/>
      <c r="L52" s="78"/>
      <c r="M52" s="78"/>
      <c r="N52" s="78"/>
    </row>
    <row r="53" spans="1:14" ht="16.5" customHeight="1">
      <c r="A53" s="68">
        <v>0.41666666666666669</v>
      </c>
      <c r="B53" s="68">
        <v>0.5</v>
      </c>
      <c r="C53" s="76">
        <v>34</v>
      </c>
      <c r="D53" s="8" t="s">
        <v>87</v>
      </c>
      <c r="E53" s="56" t="s">
        <v>38</v>
      </c>
      <c r="F53" s="80">
        <v>8</v>
      </c>
      <c r="G53" s="83">
        <v>1</v>
      </c>
      <c r="H53" s="7" t="s">
        <v>42</v>
      </c>
      <c r="I53" s="78"/>
      <c r="J53" s="78"/>
      <c r="K53" s="78"/>
      <c r="L53" s="78"/>
      <c r="M53" s="78"/>
      <c r="N53" s="78"/>
    </row>
    <row r="54" spans="1:14" ht="16.5" customHeight="1">
      <c r="A54" s="68">
        <v>0.5</v>
      </c>
      <c r="B54" s="68">
        <v>0.58333333333333337</v>
      </c>
      <c r="C54" s="76">
        <v>35</v>
      </c>
      <c r="D54" s="31" t="s">
        <v>57</v>
      </c>
      <c r="E54" s="12" t="s">
        <v>35</v>
      </c>
      <c r="F54" s="83">
        <v>7</v>
      </c>
      <c r="G54" s="83">
        <v>1</v>
      </c>
      <c r="H54" s="37" t="s">
        <v>38</v>
      </c>
      <c r="I54" s="78"/>
      <c r="J54" s="78"/>
      <c r="K54" s="78"/>
      <c r="L54" s="78"/>
      <c r="M54" s="78"/>
      <c r="N54" s="78"/>
    </row>
    <row r="55" spans="1:14" ht="16.5" customHeight="1">
      <c r="A55" s="68">
        <v>0.58333333333333337</v>
      </c>
      <c r="B55" s="68">
        <v>0.66666666666666663</v>
      </c>
      <c r="C55" s="76">
        <v>36</v>
      </c>
      <c r="D55" s="31" t="s">
        <v>57</v>
      </c>
      <c r="E55" s="12" t="s">
        <v>41</v>
      </c>
      <c r="F55" s="83">
        <v>2</v>
      </c>
      <c r="G55" s="80">
        <v>14</v>
      </c>
      <c r="H55" s="37" t="s">
        <v>37</v>
      </c>
      <c r="I55" s="78"/>
      <c r="J55" s="78"/>
      <c r="K55" s="78"/>
      <c r="L55" s="78"/>
      <c r="M55" s="78"/>
      <c r="N55" s="78"/>
    </row>
    <row r="56" spans="1:14" ht="16.5" customHeight="1">
      <c r="A56" s="180" t="s">
        <v>88</v>
      </c>
      <c r="B56" s="161"/>
      <c r="C56" s="161"/>
      <c r="D56" s="161"/>
      <c r="E56" s="161"/>
      <c r="F56" s="161"/>
      <c r="G56" s="161"/>
      <c r="H56" s="162"/>
      <c r="I56" s="78"/>
      <c r="J56" s="78"/>
      <c r="K56" s="78"/>
      <c r="L56" s="78"/>
      <c r="M56" s="78"/>
      <c r="N56" s="78"/>
    </row>
    <row r="57" spans="1:14" ht="16.5" customHeight="1">
      <c r="A57" s="67" t="s">
        <v>66</v>
      </c>
      <c r="B57" s="67" t="s">
        <v>67</v>
      </c>
      <c r="C57" s="67" t="s">
        <v>29</v>
      </c>
      <c r="D57" s="67" t="s">
        <v>68</v>
      </c>
      <c r="E57" s="67" t="s">
        <v>33</v>
      </c>
      <c r="F57" s="180" t="s">
        <v>78</v>
      </c>
      <c r="G57" s="162"/>
      <c r="H57" s="67" t="s">
        <v>33</v>
      </c>
      <c r="I57" s="78"/>
      <c r="J57" s="78"/>
      <c r="K57" s="78"/>
      <c r="L57" s="78"/>
      <c r="M57" s="78"/>
      <c r="N57" s="78"/>
    </row>
    <row r="58" spans="1:14" ht="16.5" customHeight="1">
      <c r="A58" s="79">
        <v>0.375</v>
      </c>
      <c r="B58" s="79">
        <v>0.45833333333333331</v>
      </c>
      <c r="C58" s="23">
        <v>37</v>
      </c>
      <c r="D58" s="82" t="s">
        <v>45</v>
      </c>
      <c r="E58" s="56" t="s">
        <v>39</v>
      </c>
      <c r="F58" s="83">
        <v>3</v>
      </c>
      <c r="G58" s="83">
        <v>5</v>
      </c>
      <c r="H58" s="7" t="s">
        <v>41</v>
      </c>
      <c r="I58" s="78"/>
      <c r="J58" s="78"/>
      <c r="K58" s="78"/>
      <c r="L58" s="78"/>
      <c r="M58" s="78"/>
      <c r="N58" s="78"/>
    </row>
    <row r="59" spans="1:14" ht="16.5" customHeight="1">
      <c r="A59" s="79">
        <v>0.45833333333333331</v>
      </c>
      <c r="B59" s="79">
        <v>0.54166666666666663</v>
      </c>
      <c r="C59" s="23">
        <v>38</v>
      </c>
      <c r="D59" s="82" t="s">
        <v>45</v>
      </c>
      <c r="E59" s="56" t="s">
        <v>35</v>
      </c>
      <c r="F59" s="83">
        <v>2</v>
      </c>
      <c r="G59" s="83">
        <v>3</v>
      </c>
      <c r="H59" s="7" t="s">
        <v>37</v>
      </c>
      <c r="I59" s="78"/>
      <c r="J59" s="78"/>
      <c r="K59" s="78"/>
      <c r="L59" s="78"/>
      <c r="M59" s="78"/>
      <c r="N59" s="78"/>
    </row>
    <row r="60" spans="1:14" ht="16.5" customHeight="1">
      <c r="A60" s="79">
        <v>0.54166666666666663</v>
      </c>
      <c r="B60" s="79">
        <v>0.625</v>
      </c>
      <c r="C60" s="23">
        <v>39</v>
      </c>
      <c r="D60" s="82" t="s">
        <v>45</v>
      </c>
      <c r="E60" s="56" t="s">
        <v>38</v>
      </c>
      <c r="F60" s="80">
        <v>8</v>
      </c>
      <c r="G60" s="83">
        <v>2</v>
      </c>
      <c r="H60" s="7" t="s">
        <v>42</v>
      </c>
      <c r="I60" s="78"/>
      <c r="J60" s="78"/>
      <c r="K60" s="78"/>
      <c r="L60" s="78"/>
      <c r="M60" s="78"/>
      <c r="N60" s="78"/>
    </row>
    <row r="61" spans="1:14" ht="16.5" customHeight="1">
      <c r="A61" s="79">
        <v>0.625</v>
      </c>
      <c r="B61" s="79">
        <v>0.70833333333333337</v>
      </c>
      <c r="C61" s="23">
        <v>40</v>
      </c>
      <c r="D61" s="31" t="s">
        <v>51</v>
      </c>
      <c r="E61" s="56" t="s">
        <v>39</v>
      </c>
      <c r="F61" s="83">
        <v>6</v>
      </c>
      <c r="G61" s="83">
        <v>1</v>
      </c>
      <c r="H61" s="7" t="s">
        <v>41</v>
      </c>
      <c r="I61" s="78"/>
      <c r="J61" s="78"/>
      <c r="K61" s="78"/>
      <c r="L61" s="78"/>
      <c r="M61" s="78"/>
      <c r="N61" s="78"/>
    </row>
    <row r="62" spans="1:14" ht="16.5" customHeight="1">
      <c r="A62" s="79">
        <v>0.70833333333333337</v>
      </c>
      <c r="B62" s="79">
        <v>0.79166666666666663</v>
      </c>
      <c r="C62" s="23">
        <v>41</v>
      </c>
      <c r="D62" s="31" t="s">
        <v>51</v>
      </c>
      <c r="E62" s="56" t="s">
        <v>35</v>
      </c>
      <c r="F62" s="83">
        <v>6</v>
      </c>
      <c r="G62" s="83">
        <v>3</v>
      </c>
      <c r="H62" s="7" t="s">
        <v>37</v>
      </c>
      <c r="I62" s="78"/>
      <c r="J62" s="78"/>
      <c r="K62" s="78"/>
      <c r="L62" s="78"/>
      <c r="M62" s="78"/>
      <c r="N62" s="78"/>
    </row>
    <row r="63" spans="1:14" ht="16.5" customHeight="1">
      <c r="A63" s="79">
        <v>0.79166666666666663</v>
      </c>
      <c r="B63" s="79">
        <v>0.875</v>
      </c>
      <c r="C63" s="23">
        <v>42</v>
      </c>
      <c r="D63" s="31" t="s">
        <v>51</v>
      </c>
      <c r="E63" s="56" t="s">
        <v>38</v>
      </c>
      <c r="F63" s="80">
        <v>11</v>
      </c>
      <c r="G63" s="83">
        <v>0</v>
      </c>
      <c r="H63" s="7" t="s">
        <v>42</v>
      </c>
      <c r="I63" s="78"/>
      <c r="J63" s="78"/>
      <c r="K63" s="78"/>
      <c r="L63" s="78"/>
      <c r="M63" s="78"/>
      <c r="N63" s="78"/>
    </row>
    <row r="64" spans="1:14" ht="16.5" customHeight="1">
      <c r="A64" s="180" t="s">
        <v>89</v>
      </c>
      <c r="B64" s="161"/>
      <c r="C64" s="161"/>
      <c r="D64" s="161"/>
      <c r="E64" s="161"/>
      <c r="F64" s="161"/>
      <c r="G64" s="161"/>
      <c r="H64" s="162"/>
      <c r="I64" s="78"/>
      <c r="J64" s="78"/>
      <c r="K64" s="78"/>
      <c r="L64" s="78"/>
      <c r="M64" s="78"/>
      <c r="N64" s="78"/>
    </row>
    <row r="65" spans="1:14" ht="16.5" customHeight="1">
      <c r="A65" s="67" t="s">
        <v>66</v>
      </c>
      <c r="B65" s="67" t="s">
        <v>67</v>
      </c>
      <c r="C65" s="67" t="s">
        <v>29</v>
      </c>
      <c r="D65" s="67" t="s">
        <v>68</v>
      </c>
      <c r="E65" s="67" t="s">
        <v>33</v>
      </c>
      <c r="F65" s="180" t="s">
        <v>78</v>
      </c>
      <c r="G65" s="162"/>
      <c r="H65" s="67" t="s">
        <v>33</v>
      </c>
      <c r="I65" s="78"/>
      <c r="J65" s="78"/>
      <c r="K65" s="78"/>
      <c r="L65" s="78"/>
      <c r="M65" s="78"/>
      <c r="N65" s="78"/>
    </row>
    <row r="66" spans="1:14" ht="16.5" customHeight="1">
      <c r="A66" s="68">
        <v>0.41666666666666669</v>
      </c>
      <c r="B66" s="68">
        <v>0.5</v>
      </c>
      <c r="C66" s="76">
        <v>43</v>
      </c>
      <c r="D66" s="8" t="s">
        <v>90</v>
      </c>
      <c r="E66" s="56" t="s">
        <v>37</v>
      </c>
      <c r="F66" s="80">
        <v>12</v>
      </c>
      <c r="G66" s="83">
        <v>0</v>
      </c>
      <c r="H66" s="7" t="s">
        <v>42</v>
      </c>
      <c r="I66" s="78"/>
      <c r="J66" s="78"/>
      <c r="K66" s="78"/>
      <c r="L66" s="78"/>
      <c r="M66" s="78"/>
      <c r="N66" s="78"/>
    </row>
    <row r="67" spans="1:14" ht="16.5" customHeight="1">
      <c r="A67" s="68">
        <v>0.5</v>
      </c>
      <c r="B67" s="68">
        <v>0.58333333333333337</v>
      </c>
      <c r="C67" s="76">
        <v>44</v>
      </c>
      <c r="D67" s="31" t="s">
        <v>58</v>
      </c>
      <c r="E67" s="12" t="s">
        <v>35</v>
      </c>
      <c r="F67" s="83">
        <v>5</v>
      </c>
      <c r="G67" s="83">
        <v>0</v>
      </c>
      <c r="H67" s="37" t="s">
        <v>37</v>
      </c>
      <c r="I67" s="78"/>
      <c r="J67" s="78"/>
      <c r="K67" s="78"/>
      <c r="L67" s="78"/>
      <c r="M67" s="78"/>
      <c r="N67" s="78"/>
    </row>
    <row r="68" spans="1:14" ht="16.5" customHeight="1">
      <c r="A68" s="68">
        <v>0.58333333333333337</v>
      </c>
      <c r="B68" s="68">
        <v>0.66666666666666663</v>
      </c>
      <c r="C68" s="76">
        <v>45</v>
      </c>
      <c r="D68" s="8" t="s">
        <v>58</v>
      </c>
      <c r="E68" s="12" t="s">
        <v>41</v>
      </c>
      <c r="F68" s="84">
        <v>9</v>
      </c>
      <c r="G68" s="84">
        <v>2</v>
      </c>
      <c r="H68" s="37" t="s">
        <v>42</v>
      </c>
      <c r="I68" s="78"/>
      <c r="J68" s="78"/>
      <c r="K68" s="78"/>
      <c r="L68" s="78"/>
      <c r="M68" s="78"/>
      <c r="N68" s="78"/>
    </row>
    <row r="69" spans="1:14" ht="16.5" customHeight="1">
      <c r="A69" s="180" t="s">
        <v>91</v>
      </c>
      <c r="B69" s="161"/>
      <c r="C69" s="161"/>
      <c r="D69" s="161"/>
      <c r="E69" s="161"/>
      <c r="F69" s="161"/>
      <c r="G69" s="161"/>
      <c r="H69" s="162"/>
      <c r="I69" s="78"/>
      <c r="J69" s="78"/>
      <c r="K69" s="78"/>
      <c r="L69" s="78"/>
      <c r="M69" s="78"/>
      <c r="N69" s="78"/>
    </row>
    <row r="70" spans="1:14" ht="16.5" customHeight="1">
      <c r="A70" s="67" t="s">
        <v>66</v>
      </c>
      <c r="B70" s="67" t="s">
        <v>67</v>
      </c>
      <c r="C70" s="67" t="s">
        <v>29</v>
      </c>
      <c r="D70" s="67" t="s">
        <v>68</v>
      </c>
      <c r="E70" s="67" t="s">
        <v>33</v>
      </c>
      <c r="F70" s="180" t="s">
        <v>78</v>
      </c>
      <c r="G70" s="162"/>
      <c r="H70" s="67" t="s">
        <v>33</v>
      </c>
      <c r="I70" s="78"/>
      <c r="J70" s="78"/>
      <c r="K70" s="78"/>
      <c r="L70" s="78"/>
      <c r="M70" s="78"/>
      <c r="N70" s="78"/>
    </row>
    <row r="71" spans="1:14" ht="16.5" customHeight="1">
      <c r="A71" s="68">
        <v>0.41666666666666669</v>
      </c>
      <c r="B71" s="68">
        <v>0.5</v>
      </c>
      <c r="C71" s="85">
        <v>46</v>
      </c>
      <c r="D71" s="82" t="s">
        <v>92</v>
      </c>
      <c r="E71" s="86" t="s">
        <v>39</v>
      </c>
      <c r="F71" s="80">
        <v>8</v>
      </c>
      <c r="G71" s="83">
        <v>1</v>
      </c>
      <c r="H71" s="16" t="s">
        <v>42</v>
      </c>
      <c r="I71" s="78"/>
      <c r="J71" s="78"/>
      <c r="K71" s="78"/>
      <c r="L71" s="78"/>
      <c r="M71" s="78"/>
      <c r="N71" s="78"/>
    </row>
    <row r="72" spans="1:14" ht="16.5" customHeight="1">
      <c r="A72" s="68">
        <v>0.5</v>
      </c>
      <c r="B72" s="68">
        <v>0.58333333333333337</v>
      </c>
      <c r="C72" s="76">
        <v>47</v>
      </c>
      <c r="D72" s="82" t="s">
        <v>93</v>
      </c>
      <c r="E72" s="86" t="s">
        <v>41</v>
      </c>
      <c r="F72" s="83">
        <v>3</v>
      </c>
      <c r="G72" s="83">
        <v>4</v>
      </c>
      <c r="H72" s="16" t="s">
        <v>42</v>
      </c>
      <c r="I72" s="78"/>
      <c r="J72" s="78"/>
      <c r="K72" s="78"/>
      <c r="L72" s="78"/>
      <c r="M72" s="78"/>
      <c r="N72" s="78"/>
    </row>
    <row r="73" spans="1:14" ht="16.5" customHeight="1">
      <c r="A73" s="68">
        <v>0.58333333333333337</v>
      </c>
      <c r="B73" s="68">
        <v>0.66666666666666663</v>
      </c>
      <c r="C73" s="85">
        <v>48</v>
      </c>
      <c r="D73" s="8" t="s">
        <v>94</v>
      </c>
      <c r="E73" s="56" t="s">
        <v>37</v>
      </c>
      <c r="F73" s="80">
        <v>9</v>
      </c>
      <c r="G73" s="83">
        <v>1</v>
      </c>
      <c r="H73" s="7" t="s">
        <v>38</v>
      </c>
      <c r="I73" s="78"/>
      <c r="J73" s="78"/>
      <c r="K73" s="78"/>
      <c r="L73" s="78"/>
      <c r="M73" s="78"/>
      <c r="N73" s="78"/>
    </row>
    <row r="74" spans="1:14" ht="16.5" customHeight="1">
      <c r="A74" s="68">
        <v>0.66666666666666663</v>
      </c>
      <c r="B74" s="68">
        <v>0.75</v>
      </c>
      <c r="C74" s="76">
        <v>49</v>
      </c>
      <c r="D74" s="11" t="s">
        <v>95</v>
      </c>
      <c r="E74" s="87" t="s">
        <v>96</v>
      </c>
      <c r="F74" s="83">
        <v>12</v>
      </c>
      <c r="G74" s="83">
        <v>0</v>
      </c>
      <c r="H74" s="88" t="s">
        <v>41</v>
      </c>
      <c r="I74" s="78"/>
      <c r="J74" s="78"/>
      <c r="K74" s="78"/>
      <c r="L74" s="78"/>
      <c r="M74" s="78"/>
      <c r="N74" s="78"/>
    </row>
    <row r="75" spans="1:14" ht="16.5" customHeight="1">
      <c r="A75" s="68">
        <v>0.75</v>
      </c>
      <c r="B75" s="68">
        <v>0.83333333333333337</v>
      </c>
      <c r="C75" s="76">
        <v>50</v>
      </c>
      <c r="D75" s="82" t="s">
        <v>97</v>
      </c>
      <c r="E75" s="89" t="s">
        <v>96</v>
      </c>
      <c r="F75" s="83">
        <v>2</v>
      </c>
      <c r="G75" s="83">
        <v>3</v>
      </c>
      <c r="H75" s="90" t="s">
        <v>41</v>
      </c>
      <c r="I75" s="78"/>
      <c r="J75" s="78"/>
      <c r="K75" s="78"/>
      <c r="L75" s="78"/>
      <c r="M75" s="78"/>
      <c r="N75" s="78"/>
    </row>
    <row r="76" spans="1:14" ht="102" customHeight="1">
      <c r="A76" s="181"/>
      <c r="B76" s="155"/>
      <c r="C76" s="155"/>
      <c r="D76" s="155"/>
      <c r="E76" s="155"/>
      <c r="F76" s="155"/>
      <c r="G76" s="155"/>
      <c r="H76" s="155"/>
      <c r="I76" s="64"/>
      <c r="J76" s="65"/>
      <c r="K76" s="65"/>
      <c r="L76" s="65"/>
      <c r="M76" s="65"/>
      <c r="N76" s="65"/>
    </row>
    <row r="77" spans="1:14" ht="17.25" customHeight="1">
      <c r="A77" s="180" t="s">
        <v>98</v>
      </c>
      <c r="B77" s="161"/>
      <c r="C77" s="161"/>
      <c r="D77" s="161"/>
      <c r="E77" s="161"/>
      <c r="F77" s="161"/>
      <c r="G77" s="161"/>
      <c r="H77" s="162"/>
      <c r="I77" s="78"/>
      <c r="J77" s="78"/>
      <c r="K77" s="78"/>
      <c r="L77" s="78"/>
      <c r="M77" s="78"/>
      <c r="N77" s="78"/>
    </row>
    <row r="78" spans="1:14" ht="17.25" customHeight="1">
      <c r="A78" s="67" t="s">
        <v>66</v>
      </c>
      <c r="B78" s="67" t="s">
        <v>67</v>
      </c>
      <c r="C78" s="67" t="s">
        <v>29</v>
      </c>
      <c r="D78" s="67" t="s">
        <v>68</v>
      </c>
      <c r="E78" s="67" t="s">
        <v>33</v>
      </c>
      <c r="F78" s="180" t="s">
        <v>78</v>
      </c>
      <c r="G78" s="162"/>
      <c r="H78" s="67" t="s">
        <v>33</v>
      </c>
      <c r="I78" s="78"/>
      <c r="J78" s="78"/>
      <c r="K78" s="78"/>
      <c r="L78" s="78"/>
      <c r="M78" s="78"/>
      <c r="N78" s="78"/>
    </row>
    <row r="79" spans="1:14" ht="17.25" customHeight="1">
      <c r="A79" s="183" t="s">
        <v>99</v>
      </c>
      <c r="B79" s="161"/>
      <c r="C79" s="161"/>
      <c r="D79" s="161"/>
      <c r="E79" s="161"/>
      <c r="F79" s="161"/>
      <c r="G79" s="161"/>
      <c r="H79" s="162"/>
      <c r="I79" s="78"/>
      <c r="J79" s="78"/>
      <c r="K79" s="78"/>
      <c r="L79" s="78"/>
      <c r="M79" s="78"/>
      <c r="N79" s="78"/>
    </row>
    <row r="80" spans="1:14" ht="17.25" customHeight="1">
      <c r="A80" s="68">
        <v>0.33333333333333331</v>
      </c>
      <c r="B80" s="68">
        <v>0.40625</v>
      </c>
      <c r="C80" s="76">
        <v>51</v>
      </c>
      <c r="D80" s="11" t="s">
        <v>100</v>
      </c>
      <c r="E80" s="87" t="s">
        <v>38</v>
      </c>
      <c r="F80" s="83">
        <v>3</v>
      </c>
      <c r="G80" s="83">
        <v>1</v>
      </c>
      <c r="H80" s="88" t="s">
        <v>39</v>
      </c>
      <c r="I80" s="78"/>
      <c r="J80" s="78"/>
      <c r="K80" s="78"/>
      <c r="L80" s="78"/>
      <c r="M80" s="78"/>
      <c r="N80" s="78"/>
    </row>
    <row r="81" spans="1:14" ht="17.25" customHeight="1">
      <c r="A81" s="68">
        <v>0.40625</v>
      </c>
      <c r="B81" s="68">
        <v>0.47916666666666669</v>
      </c>
      <c r="C81" s="85">
        <v>52</v>
      </c>
      <c r="D81" s="11" t="s">
        <v>101</v>
      </c>
      <c r="E81" s="91" t="s">
        <v>37</v>
      </c>
      <c r="F81" s="83">
        <v>5</v>
      </c>
      <c r="G81" s="83">
        <v>3</v>
      </c>
      <c r="H81" s="92" t="s">
        <v>38</v>
      </c>
      <c r="I81" s="78"/>
      <c r="J81" s="78"/>
      <c r="K81" s="78"/>
      <c r="L81" s="78"/>
      <c r="M81" s="78"/>
      <c r="N81" s="78"/>
    </row>
    <row r="82" spans="1:14" ht="17.25" customHeight="1">
      <c r="A82" s="68">
        <v>0.47916666666666669</v>
      </c>
      <c r="B82" s="68">
        <v>0.55208333333333337</v>
      </c>
      <c r="C82" s="76">
        <v>53</v>
      </c>
      <c r="D82" s="11" t="s">
        <v>102</v>
      </c>
      <c r="E82" s="91" t="s">
        <v>35</v>
      </c>
      <c r="F82" s="83">
        <v>2</v>
      </c>
      <c r="G82" s="83">
        <v>0</v>
      </c>
      <c r="H82" s="92" t="s">
        <v>37</v>
      </c>
      <c r="I82" s="78"/>
      <c r="J82" s="78"/>
      <c r="K82" s="78"/>
      <c r="L82" s="78"/>
      <c r="M82" s="78"/>
      <c r="N82" s="78"/>
    </row>
    <row r="83" spans="1:14" ht="17.25" customHeight="1">
      <c r="A83" s="68">
        <v>0.55208333333333337</v>
      </c>
      <c r="B83" s="68">
        <v>0.58333333333333337</v>
      </c>
      <c r="C83" s="184" t="s">
        <v>103</v>
      </c>
      <c r="D83" s="161"/>
      <c r="E83" s="161"/>
      <c r="F83" s="161"/>
      <c r="G83" s="161"/>
      <c r="H83" s="162"/>
      <c r="I83" s="78"/>
      <c r="J83" s="78"/>
      <c r="K83" s="78"/>
      <c r="L83" s="78"/>
      <c r="M83" s="78"/>
      <c r="N83" s="78"/>
    </row>
    <row r="84" spans="1:14" ht="17.25" customHeight="1">
      <c r="A84" s="185" t="s">
        <v>104</v>
      </c>
      <c r="B84" s="161"/>
      <c r="C84" s="161"/>
      <c r="D84" s="161"/>
      <c r="E84" s="161"/>
      <c r="F84" s="161"/>
      <c r="G84" s="161"/>
      <c r="H84" s="162"/>
      <c r="I84" s="78"/>
      <c r="J84" s="78"/>
      <c r="K84" s="78"/>
      <c r="L84" s="78"/>
      <c r="M84" s="78"/>
      <c r="N84" s="78"/>
    </row>
    <row r="85" spans="1:14" ht="17.25" customHeight="1">
      <c r="A85" s="68">
        <v>0.58333333333333337</v>
      </c>
      <c r="B85" s="68">
        <v>0.66666666666666663</v>
      </c>
      <c r="C85" s="76">
        <v>54</v>
      </c>
      <c r="D85" s="11" t="s">
        <v>105</v>
      </c>
      <c r="E85" s="91" t="s">
        <v>35</v>
      </c>
      <c r="F85" s="83">
        <v>1</v>
      </c>
      <c r="G85" s="83">
        <v>0</v>
      </c>
      <c r="H85" s="92" t="s">
        <v>37</v>
      </c>
      <c r="I85" s="93"/>
      <c r="J85" s="93"/>
      <c r="K85" s="93"/>
      <c r="L85" s="93"/>
      <c r="M85" s="93"/>
      <c r="N85" s="93"/>
    </row>
    <row r="86" spans="1:14" ht="17.25" customHeight="1">
      <c r="A86" s="68">
        <v>0.66666666666666663</v>
      </c>
      <c r="B86" s="68">
        <v>0.75</v>
      </c>
      <c r="C86" s="76">
        <v>55</v>
      </c>
      <c r="D86" s="82" t="s">
        <v>106</v>
      </c>
      <c r="E86" s="94" t="s">
        <v>37</v>
      </c>
      <c r="F86" s="83">
        <v>2</v>
      </c>
      <c r="G86" s="83">
        <v>3</v>
      </c>
      <c r="H86" s="95" t="s">
        <v>35</v>
      </c>
      <c r="I86" s="66"/>
      <c r="J86" s="65"/>
      <c r="K86" s="65"/>
      <c r="L86" s="65"/>
      <c r="M86" s="65"/>
      <c r="N86" s="65"/>
    </row>
    <row r="87" spans="1:14" ht="17.25" customHeight="1">
      <c r="A87" s="68">
        <v>0.75</v>
      </c>
      <c r="B87" s="68">
        <v>0.79166666666666663</v>
      </c>
      <c r="C87" s="184" t="s">
        <v>107</v>
      </c>
      <c r="D87" s="161"/>
      <c r="E87" s="161"/>
      <c r="F87" s="161"/>
      <c r="G87" s="161"/>
      <c r="H87" s="162"/>
      <c r="I87" s="66"/>
      <c r="J87" s="65"/>
      <c r="K87" s="65"/>
      <c r="L87" s="65"/>
      <c r="M87" s="65"/>
      <c r="N87" s="65"/>
    </row>
    <row r="88" spans="1:14" ht="62.25" customHeight="1">
      <c r="A88" s="179"/>
      <c r="B88" s="155"/>
      <c r="C88" s="155"/>
      <c r="D88" s="155"/>
      <c r="E88" s="155"/>
      <c r="F88" s="155"/>
      <c r="G88" s="155"/>
      <c r="H88" s="155"/>
      <c r="I88" s="66"/>
      <c r="J88" s="65"/>
      <c r="K88" s="65"/>
      <c r="L88" s="65"/>
      <c r="M88" s="65"/>
      <c r="N88" s="65"/>
    </row>
  </sheetData>
  <sheetProtection algorithmName="SHA-512" hashValue="gCwxVLJTVk7m+aykZcoXuZHRA+FLmLmkmOnhQuexcqKXTbFkFG+VB0uzQwl99gbZs+pTgh05lmBXpeMXd5ONpw==" saltValue="PCMR0tgiS5Um/GezRt2SvQ==" spinCount="100000" sheet="1" objects="1" scenarios="1"/>
  <mergeCells count="33">
    <mergeCell ref="A1:H1"/>
    <mergeCell ref="A2:H2"/>
    <mergeCell ref="A3:H3"/>
    <mergeCell ref="F4:G4"/>
    <mergeCell ref="C10:H10"/>
    <mergeCell ref="A12:H12"/>
    <mergeCell ref="F13:G13"/>
    <mergeCell ref="A17:H17"/>
    <mergeCell ref="F18:G18"/>
    <mergeCell ref="A25:H25"/>
    <mergeCell ref="F26:G26"/>
    <mergeCell ref="A30:H30"/>
    <mergeCell ref="F31:G31"/>
    <mergeCell ref="A38:H38"/>
    <mergeCell ref="F39:G39"/>
    <mergeCell ref="A43:H43"/>
    <mergeCell ref="F44:G44"/>
    <mergeCell ref="A51:H51"/>
    <mergeCell ref="F52:G52"/>
    <mergeCell ref="A56:H56"/>
    <mergeCell ref="F57:G57"/>
    <mergeCell ref="A79:H79"/>
    <mergeCell ref="C83:H83"/>
    <mergeCell ref="A84:H84"/>
    <mergeCell ref="C87:H87"/>
    <mergeCell ref="A88:H88"/>
    <mergeCell ref="A64:H64"/>
    <mergeCell ref="F65:G65"/>
    <mergeCell ref="A69:H69"/>
    <mergeCell ref="F70:G70"/>
    <mergeCell ref="A76:H76"/>
    <mergeCell ref="A77:H77"/>
    <mergeCell ref="F78:G78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CCA14"/>
  </sheetPr>
  <dimension ref="A1:N84"/>
  <sheetViews>
    <sheetView workbookViewId="0">
      <selection sqref="A1:H1"/>
    </sheetView>
  </sheetViews>
  <sheetFormatPr baseColWidth="10" defaultColWidth="14.42578125" defaultRowHeight="15" customHeight="1"/>
  <cols>
    <col min="1" max="2" width="12.140625" customWidth="1"/>
    <col min="3" max="3" width="4.85546875" customWidth="1"/>
    <col min="4" max="4" width="21.42578125" customWidth="1"/>
    <col min="5" max="5" width="18" customWidth="1"/>
    <col min="6" max="7" width="7.140625" customWidth="1"/>
    <col min="8" max="8" width="18" customWidth="1"/>
    <col min="9" max="9" width="2" hidden="1" customWidth="1"/>
    <col min="10" max="11" width="14.42578125" hidden="1"/>
    <col min="12" max="12" width="0.140625" hidden="1" customWidth="1"/>
    <col min="13" max="14" width="14.42578125" hidden="1"/>
  </cols>
  <sheetData>
    <row r="1" spans="1:14" ht="102" customHeight="1">
      <c r="A1" s="181"/>
      <c r="B1" s="155"/>
      <c r="C1" s="155"/>
      <c r="D1" s="155"/>
      <c r="E1" s="155"/>
      <c r="F1" s="155"/>
      <c r="G1" s="155"/>
      <c r="H1" s="155"/>
      <c r="I1" s="64"/>
      <c r="J1" s="65"/>
      <c r="K1" s="65"/>
      <c r="L1" s="65"/>
      <c r="M1" s="65"/>
      <c r="N1" s="65"/>
    </row>
    <row r="2" spans="1:14" ht="17.25" customHeight="1">
      <c r="A2" s="182" t="s">
        <v>76</v>
      </c>
      <c r="B2" s="161"/>
      <c r="C2" s="161"/>
      <c r="D2" s="161"/>
      <c r="E2" s="161"/>
      <c r="F2" s="161"/>
      <c r="G2" s="161"/>
      <c r="H2" s="162"/>
      <c r="I2" s="64"/>
      <c r="J2" s="65"/>
      <c r="K2" s="65"/>
      <c r="L2" s="65"/>
      <c r="M2" s="65"/>
      <c r="N2" s="65"/>
    </row>
    <row r="3" spans="1:14" ht="17.25" customHeight="1">
      <c r="A3" s="180" t="s">
        <v>77</v>
      </c>
      <c r="B3" s="161"/>
      <c r="C3" s="161"/>
      <c r="D3" s="161"/>
      <c r="E3" s="161"/>
      <c r="F3" s="161"/>
      <c r="G3" s="161"/>
      <c r="H3" s="162"/>
      <c r="I3" s="66"/>
      <c r="J3" s="65"/>
      <c r="K3" s="65"/>
      <c r="L3" s="65"/>
      <c r="M3" s="65"/>
      <c r="N3" s="65"/>
    </row>
    <row r="4" spans="1:14" ht="17.25" customHeight="1">
      <c r="A4" s="67" t="s">
        <v>66</v>
      </c>
      <c r="B4" s="67" t="s">
        <v>67</v>
      </c>
      <c r="C4" s="67" t="s">
        <v>29</v>
      </c>
      <c r="D4" s="67" t="s">
        <v>68</v>
      </c>
      <c r="E4" s="67" t="s">
        <v>33</v>
      </c>
      <c r="F4" s="180" t="s">
        <v>108</v>
      </c>
      <c r="G4" s="162"/>
      <c r="H4" s="67" t="s">
        <v>33</v>
      </c>
      <c r="I4" s="66"/>
      <c r="J4" s="65"/>
      <c r="K4" s="65"/>
      <c r="L4" s="65"/>
      <c r="M4" s="65"/>
      <c r="N4" s="65"/>
    </row>
    <row r="5" spans="1:14" ht="17.25" customHeight="1">
      <c r="A5" s="79">
        <v>0.375</v>
      </c>
      <c r="B5" s="79">
        <v>0.45833333333333331</v>
      </c>
      <c r="C5" s="23">
        <v>1</v>
      </c>
      <c r="D5" s="31" t="s">
        <v>47</v>
      </c>
      <c r="E5" s="12" t="s">
        <v>35</v>
      </c>
      <c r="F5" s="81">
        <v>1</v>
      </c>
      <c r="G5" s="81">
        <v>2</v>
      </c>
      <c r="H5" s="13" t="s">
        <v>42</v>
      </c>
      <c r="I5" s="70"/>
      <c r="J5" s="71"/>
      <c r="K5" s="71"/>
      <c r="L5" s="71"/>
      <c r="M5" s="71"/>
      <c r="N5" s="71"/>
    </row>
    <row r="6" spans="1:14" ht="17.25" customHeight="1">
      <c r="A6" s="79">
        <v>0.45833333333333331</v>
      </c>
      <c r="B6" s="79">
        <v>0.54166666666666663</v>
      </c>
      <c r="C6" s="23">
        <v>2</v>
      </c>
      <c r="D6" s="31" t="s">
        <v>47</v>
      </c>
      <c r="E6" s="12" t="s">
        <v>37</v>
      </c>
      <c r="F6" s="81">
        <v>3</v>
      </c>
      <c r="G6" s="81">
        <v>4</v>
      </c>
      <c r="H6" s="13" t="s">
        <v>41</v>
      </c>
      <c r="I6" s="70"/>
      <c r="J6" s="71"/>
      <c r="K6" s="71"/>
      <c r="L6" s="71"/>
      <c r="M6" s="71"/>
      <c r="N6" s="71"/>
    </row>
    <row r="7" spans="1:14" ht="17.25" customHeight="1">
      <c r="A7" s="79">
        <v>0.54166666666666663</v>
      </c>
      <c r="B7" s="79">
        <v>0.625</v>
      </c>
      <c r="C7" s="23">
        <v>3</v>
      </c>
      <c r="D7" s="31" t="s">
        <v>47</v>
      </c>
      <c r="E7" s="12" t="s">
        <v>38</v>
      </c>
      <c r="F7" s="81">
        <v>1</v>
      </c>
      <c r="G7" s="81">
        <v>2</v>
      </c>
      <c r="H7" s="13" t="s">
        <v>39</v>
      </c>
      <c r="I7" s="70"/>
      <c r="J7" s="71"/>
      <c r="K7" s="71"/>
      <c r="L7" s="71"/>
      <c r="M7" s="71"/>
      <c r="N7" s="71"/>
    </row>
    <row r="8" spans="1:14" ht="17.25" customHeight="1">
      <c r="A8" s="79">
        <v>0.625</v>
      </c>
      <c r="B8" s="79">
        <v>0.70833333333333337</v>
      </c>
      <c r="C8" s="23">
        <v>4</v>
      </c>
      <c r="D8" s="82" t="s">
        <v>36</v>
      </c>
      <c r="E8" s="12" t="s">
        <v>35</v>
      </c>
      <c r="F8" s="83">
        <v>3</v>
      </c>
      <c r="G8" s="83">
        <v>4</v>
      </c>
      <c r="H8" s="13" t="s">
        <v>42</v>
      </c>
      <c r="I8" s="70"/>
      <c r="J8" s="71"/>
      <c r="K8" s="71"/>
      <c r="L8" s="71"/>
      <c r="M8" s="72"/>
      <c r="N8" s="73"/>
    </row>
    <row r="9" spans="1:14" ht="17.25" customHeight="1">
      <c r="A9" s="79">
        <v>0.70833333333333337</v>
      </c>
      <c r="B9" s="79">
        <v>0.79166666666666663</v>
      </c>
      <c r="C9" s="23">
        <v>5</v>
      </c>
      <c r="D9" s="82" t="s">
        <v>36</v>
      </c>
      <c r="E9" s="12" t="s">
        <v>37</v>
      </c>
      <c r="F9" s="83">
        <v>1</v>
      </c>
      <c r="G9" s="83">
        <v>2</v>
      </c>
      <c r="H9" s="13" t="s">
        <v>41</v>
      </c>
      <c r="I9" s="74"/>
      <c r="J9" s="71"/>
      <c r="K9" s="71"/>
      <c r="L9" s="71"/>
      <c r="M9" s="71"/>
      <c r="N9" s="71"/>
    </row>
    <row r="10" spans="1:14" ht="17.25" customHeight="1">
      <c r="A10" s="79">
        <v>0.79166666666666663</v>
      </c>
      <c r="B10" s="68">
        <v>0.83333333333333337</v>
      </c>
      <c r="C10" s="186" t="s">
        <v>79</v>
      </c>
      <c r="D10" s="161"/>
      <c r="E10" s="161"/>
      <c r="F10" s="161"/>
      <c r="G10" s="161"/>
      <c r="H10" s="162"/>
      <c r="I10" s="74"/>
      <c r="J10" s="70"/>
      <c r="K10" s="70"/>
      <c r="L10" s="70"/>
      <c r="M10" s="70"/>
      <c r="N10" s="70"/>
    </row>
    <row r="11" spans="1:14" ht="17.25" customHeight="1">
      <c r="A11" s="68">
        <v>0.83333333333333337</v>
      </c>
      <c r="B11" s="68">
        <v>0.91666666666666663</v>
      </c>
      <c r="C11" s="76">
        <v>6</v>
      </c>
      <c r="D11" s="82" t="s">
        <v>36</v>
      </c>
      <c r="E11" s="12" t="s">
        <v>38</v>
      </c>
      <c r="F11" s="83">
        <v>3</v>
      </c>
      <c r="G11" s="83">
        <v>4</v>
      </c>
      <c r="H11" s="13" t="s">
        <v>39</v>
      </c>
      <c r="I11" s="70"/>
      <c r="J11" s="70"/>
      <c r="K11" s="70"/>
      <c r="L11" s="70"/>
      <c r="M11" s="70"/>
      <c r="N11" s="70"/>
    </row>
    <row r="12" spans="1:14" ht="17.25" customHeight="1">
      <c r="A12" s="180" t="s">
        <v>80</v>
      </c>
      <c r="B12" s="161"/>
      <c r="C12" s="161"/>
      <c r="D12" s="161"/>
      <c r="E12" s="161"/>
      <c r="F12" s="161"/>
      <c r="G12" s="161"/>
      <c r="H12" s="162"/>
      <c r="I12" s="75"/>
      <c r="J12" s="65"/>
      <c r="K12" s="65"/>
      <c r="L12" s="65"/>
      <c r="M12" s="65"/>
      <c r="N12" s="65"/>
    </row>
    <row r="13" spans="1:14" ht="17.25" customHeight="1">
      <c r="A13" s="67" t="s">
        <v>66</v>
      </c>
      <c r="B13" s="67" t="s">
        <v>67</v>
      </c>
      <c r="C13" s="67" t="s">
        <v>29</v>
      </c>
      <c r="D13" s="67" t="s">
        <v>68</v>
      </c>
      <c r="E13" s="67" t="s">
        <v>33</v>
      </c>
      <c r="F13" s="180" t="s">
        <v>108</v>
      </c>
      <c r="G13" s="162"/>
      <c r="H13" s="67" t="s">
        <v>33</v>
      </c>
      <c r="I13" s="75"/>
      <c r="J13" s="65"/>
      <c r="K13" s="65"/>
      <c r="L13" s="65"/>
      <c r="M13" s="65"/>
      <c r="N13" s="65"/>
    </row>
    <row r="14" spans="1:14" ht="17.25" customHeight="1">
      <c r="A14" s="68">
        <v>0.41666666666666669</v>
      </c>
      <c r="B14" s="68">
        <v>0.5</v>
      </c>
      <c r="C14" s="76">
        <v>7</v>
      </c>
      <c r="D14" s="8" t="s">
        <v>60</v>
      </c>
      <c r="E14" s="56" t="s">
        <v>38</v>
      </c>
      <c r="F14" s="81" t="s">
        <v>109</v>
      </c>
      <c r="G14" s="81" t="s">
        <v>109</v>
      </c>
      <c r="H14" s="7" t="s">
        <v>42</v>
      </c>
      <c r="I14" s="75"/>
      <c r="J14" s="65"/>
      <c r="K14" s="65"/>
      <c r="L14" s="65"/>
      <c r="M14" s="65"/>
      <c r="N14" s="65"/>
    </row>
    <row r="15" spans="1:14" ht="17.25" customHeight="1">
      <c r="A15" s="68">
        <v>0.5</v>
      </c>
      <c r="B15" s="68">
        <v>0.58333333333333337</v>
      </c>
      <c r="C15" s="76">
        <v>8</v>
      </c>
      <c r="D15" s="31" t="s">
        <v>54</v>
      </c>
      <c r="E15" s="12" t="s">
        <v>37</v>
      </c>
      <c r="F15" s="81" t="s">
        <v>109</v>
      </c>
      <c r="G15" s="81" t="s">
        <v>109</v>
      </c>
      <c r="H15" s="37" t="s">
        <v>42</v>
      </c>
      <c r="I15" s="75"/>
      <c r="J15" s="65"/>
      <c r="K15" s="65"/>
      <c r="L15" s="65"/>
      <c r="M15" s="65"/>
      <c r="N15" s="65"/>
    </row>
    <row r="16" spans="1:14" ht="17.25" customHeight="1">
      <c r="A16" s="68">
        <v>0.58333333333333337</v>
      </c>
      <c r="B16" s="68">
        <v>0.66666666666666663</v>
      </c>
      <c r="C16" s="76">
        <v>9</v>
      </c>
      <c r="D16" s="31" t="s">
        <v>54</v>
      </c>
      <c r="E16" s="12" t="s">
        <v>38</v>
      </c>
      <c r="F16" s="81" t="s">
        <v>109</v>
      </c>
      <c r="G16" s="81" t="s">
        <v>109</v>
      </c>
      <c r="H16" s="37" t="s">
        <v>41</v>
      </c>
      <c r="I16" s="75"/>
      <c r="J16" s="65"/>
      <c r="K16" s="65"/>
      <c r="L16" s="65"/>
      <c r="M16" s="65"/>
      <c r="N16" s="65"/>
    </row>
    <row r="17" spans="1:14" ht="17.25" customHeight="1">
      <c r="A17" s="180" t="s">
        <v>81</v>
      </c>
      <c r="B17" s="161"/>
      <c r="C17" s="161"/>
      <c r="D17" s="161"/>
      <c r="E17" s="161"/>
      <c r="F17" s="161"/>
      <c r="G17" s="161"/>
      <c r="H17" s="162"/>
      <c r="I17" s="77"/>
      <c r="J17" s="77"/>
      <c r="K17" s="77"/>
      <c r="L17" s="77"/>
      <c r="M17" s="77"/>
      <c r="N17" s="77"/>
    </row>
    <row r="18" spans="1:14" ht="17.25" customHeight="1">
      <c r="A18" s="67" t="s">
        <v>66</v>
      </c>
      <c r="B18" s="67" t="s">
        <v>67</v>
      </c>
      <c r="C18" s="67" t="s">
        <v>29</v>
      </c>
      <c r="D18" s="67" t="s">
        <v>68</v>
      </c>
      <c r="E18" s="67" t="s">
        <v>33</v>
      </c>
      <c r="F18" s="180" t="s">
        <v>108</v>
      </c>
      <c r="G18" s="162"/>
      <c r="H18" s="67" t="s">
        <v>33</v>
      </c>
      <c r="I18" s="78"/>
      <c r="J18" s="78"/>
      <c r="K18" s="78"/>
      <c r="L18" s="78"/>
      <c r="M18" s="78"/>
      <c r="N18" s="78"/>
    </row>
    <row r="19" spans="1:14" ht="17.25" customHeight="1">
      <c r="A19" s="79">
        <v>0.375</v>
      </c>
      <c r="B19" s="79">
        <v>0.45833333333333331</v>
      </c>
      <c r="C19" s="76">
        <v>10</v>
      </c>
      <c r="D19" s="82" t="s">
        <v>40</v>
      </c>
      <c r="E19" s="12" t="s">
        <v>35</v>
      </c>
      <c r="F19" s="81">
        <v>1</v>
      </c>
      <c r="G19" s="81">
        <v>2</v>
      </c>
      <c r="H19" s="13" t="s">
        <v>41</v>
      </c>
      <c r="I19" s="78"/>
      <c r="J19" s="78"/>
      <c r="K19" s="78"/>
      <c r="L19" s="78"/>
      <c r="M19" s="78"/>
      <c r="N19" s="78"/>
    </row>
    <row r="20" spans="1:14" ht="17.25" customHeight="1">
      <c r="A20" s="79">
        <v>0.45833333333333331</v>
      </c>
      <c r="B20" s="79">
        <v>0.54166666666666663</v>
      </c>
      <c r="C20" s="76">
        <v>11</v>
      </c>
      <c r="D20" s="82" t="s">
        <v>40</v>
      </c>
      <c r="E20" s="12" t="s">
        <v>42</v>
      </c>
      <c r="F20" s="81">
        <v>3</v>
      </c>
      <c r="G20" s="81">
        <v>4</v>
      </c>
      <c r="H20" s="13" t="s">
        <v>39</v>
      </c>
      <c r="I20" s="78"/>
      <c r="J20" s="78"/>
      <c r="K20" s="78"/>
      <c r="L20" s="78"/>
      <c r="M20" s="78"/>
      <c r="N20" s="78"/>
    </row>
    <row r="21" spans="1:14" ht="17.25" customHeight="1">
      <c r="A21" s="79">
        <v>0.54166666666666663</v>
      </c>
      <c r="B21" s="79">
        <v>0.625</v>
      </c>
      <c r="C21" s="76">
        <v>12</v>
      </c>
      <c r="D21" s="82" t="s">
        <v>40</v>
      </c>
      <c r="E21" s="12" t="s">
        <v>37</v>
      </c>
      <c r="F21" s="81">
        <v>1</v>
      </c>
      <c r="G21" s="81">
        <v>2</v>
      </c>
      <c r="H21" s="13" t="s">
        <v>38</v>
      </c>
      <c r="I21" s="78"/>
      <c r="J21" s="78"/>
      <c r="K21" s="78"/>
      <c r="L21" s="78"/>
      <c r="M21" s="78"/>
      <c r="N21" s="78"/>
    </row>
    <row r="22" spans="1:14" ht="17.25" customHeight="1">
      <c r="A22" s="79">
        <v>0.625</v>
      </c>
      <c r="B22" s="79">
        <v>0.70833333333333337</v>
      </c>
      <c r="C22" s="76">
        <v>13</v>
      </c>
      <c r="D22" s="31" t="s">
        <v>48</v>
      </c>
      <c r="E22" s="15" t="s">
        <v>35</v>
      </c>
      <c r="F22" s="83">
        <v>3</v>
      </c>
      <c r="G22" s="83">
        <v>4</v>
      </c>
      <c r="H22" s="13" t="s">
        <v>41</v>
      </c>
      <c r="I22" s="78"/>
      <c r="J22" s="78"/>
      <c r="K22" s="78"/>
      <c r="L22" s="78"/>
      <c r="M22" s="78"/>
      <c r="N22" s="78"/>
    </row>
    <row r="23" spans="1:14" ht="17.25" customHeight="1">
      <c r="A23" s="79">
        <v>0.70833333333333337</v>
      </c>
      <c r="B23" s="79">
        <v>0.79166666666666663</v>
      </c>
      <c r="C23" s="76">
        <v>14</v>
      </c>
      <c r="D23" s="31" t="s">
        <v>48</v>
      </c>
      <c r="E23" s="12" t="s">
        <v>42</v>
      </c>
      <c r="F23" s="83">
        <v>1</v>
      </c>
      <c r="G23" s="83">
        <v>2</v>
      </c>
      <c r="H23" s="13" t="s">
        <v>39</v>
      </c>
      <c r="I23" s="78"/>
      <c r="J23" s="78"/>
      <c r="K23" s="78"/>
      <c r="L23" s="78"/>
      <c r="M23" s="78"/>
      <c r="N23" s="78"/>
    </row>
    <row r="24" spans="1:14" ht="17.25" customHeight="1">
      <c r="A24" s="79">
        <v>0.79166666666666663</v>
      </c>
      <c r="B24" s="79">
        <v>0.875</v>
      </c>
      <c r="C24" s="76">
        <v>15</v>
      </c>
      <c r="D24" s="31" t="s">
        <v>48</v>
      </c>
      <c r="E24" s="15" t="s">
        <v>37</v>
      </c>
      <c r="F24" s="81">
        <v>3</v>
      </c>
      <c r="G24" s="81">
        <v>4</v>
      </c>
      <c r="H24" s="13" t="s">
        <v>38</v>
      </c>
      <c r="I24" s="78"/>
      <c r="J24" s="78"/>
      <c r="K24" s="78"/>
      <c r="L24" s="78"/>
      <c r="M24" s="78"/>
      <c r="N24" s="78"/>
    </row>
    <row r="25" spans="1:14" ht="17.25" customHeight="1">
      <c r="A25" s="180" t="s">
        <v>82</v>
      </c>
      <c r="B25" s="161"/>
      <c r="C25" s="161"/>
      <c r="D25" s="161"/>
      <c r="E25" s="161"/>
      <c r="F25" s="161"/>
      <c r="G25" s="161"/>
      <c r="H25" s="162"/>
      <c r="I25" s="78"/>
      <c r="J25" s="78"/>
      <c r="K25" s="78"/>
      <c r="L25" s="78"/>
      <c r="M25" s="78"/>
      <c r="N25" s="78"/>
    </row>
    <row r="26" spans="1:14" ht="17.25" customHeight="1">
      <c r="A26" s="67" t="s">
        <v>66</v>
      </c>
      <c r="B26" s="67" t="s">
        <v>67</v>
      </c>
      <c r="C26" s="67" t="s">
        <v>29</v>
      </c>
      <c r="D26" s="67" t="s">
        <v>68</v>
      </c>
      <c r="E26" s="67" t="s">
        <v>33</v>
      </c>
      <c r="F26" s="180" t="s">
        <v>108</v>
      </c>
      <c r="G26" s="162"/>
      <c r="H26" s="67" t="s">
        <v>33</v>
      </c>
      <c r="I26" s="78"/>
      <c r="J26" s="78"/>
      <c r="K26" s="78"/>
      <c r="L26" s="78"/>
      <c r="M26" s="78"/>
      <c r="N26" s="78"/>
    </row>
    <row r="27" spans="1:14" ht="17.25" customHeight="1">
      <c r="A27" s="68">
        <v>0.41666666666666669</v>
      </c>
      <c r="B27" s="68">
        <v>0.5</v>
      </c>
      <c r="C27" s="76">
        <v>16</v>
      </c>
      <c r="D27" s="31" t="s">
        <v>55</v>
      </c>
      <c r="E27" s="15" t="s">
        <v>35</v>
      </c>
      <c r="F27" s="81" t="s">
        <v>109</v>
      </c>
      <c r="G27" s="81" t="s">
        <v>109</v>
      </c>
      <c r="H27" s="37" t="s">
        <v>42</v>
      </c>
      <c r="I27" s="78"/>
      <c r="J27" s="78"/>
      <c r="K27" s="78"/>
      <c r="L27" s="78"/>
      <c r="M27" s="78"/>
      <c r="N27" s="78"/>
    </row>
    <row r="28" spans="1:14" ht="17.25" customHeight="1">
      <c r="A28" s="68">
        <v>0.5</v>
      </c>
      <c r="B28" s="68">
        <v>0.58333333333333337</v>
      </c>
      <c r="C28" s="76">
        <v>17</v>
      </c>
      <c r="D28" s="31" t="s">
        <v>55</v>
      </c>
      <c r="E28" s="15" t="s">
        <v>37</v>
      </c>
      <c r="F28" s="81" t="s">
        <v>109</v>
      </c>
      <c r="G28" s="81" t="s">
        <v>109</v>
      </c>
      <c r="H28" s="37" t="s">
        <v>38</v>
      </c>
      <c r="I28" s="78"/>
      <c r="J28" s="78"/>
      <c r="K28" s="78"/>
      <c r="L28" s="78"/>
      <c r="M28" s="78"/>
      <c r="N28" s="78"/>
    </row>
    <row r="29" spans="1:14" ht="17.25" customHeight="1">
      <c r="A29" s="68">
        <v>0.58333333333333337</v>
      </c>
      <c r="B29" s="68">
        <v>0.66666666666666663</v>
      </c>
      <c r="C29" s="76">
        <v>18</v>
      </c>
      <c r="D29" s="8" t="s">
        <v>61</v>
      </c>
      <c r="E29" s="56" t="s">
        <v>37</v>
      </c>
      <c r="F29" s="81" t="s">
        <v>109</v>
      </c>
      <c r="G29" s="81" t="s">
        <v>109</v>
      </c>
      <c r="H29" s="7" t="s">
        <v>42</v>
      </c>
      <c r="I29" s="78"/>
      <c r="J29" s="78"/>
      <c r="K29" s="78"/>
      <c r="L29" s="78"/>
      <c r="M29" s="78"/>
      <c r="N29" s="78"/>
    </row>
    <row r="30" spans="1:14" ht="17.25" customHeight="1">
      <c r="A30" s="180" t="s">
        <v>83</v>
      </c>
      <c r="B30" s="161"/>
      <c r="C30" s="161"/>
      <c r="D30" s="161"/>
      <c r="E30" s="161"/>
      <c r="F30" s="161"/>
      <c r="G30" s="161"/>
      <c r="H30" s="162"/>
      <c r="I30" s="78"/>
      <c r="J30" s="78"/>
      <c r="K30" s="78"/>
      <c r="L30" s="78"/>
      <c r="M30" s="78"/>
      <c r="N30" s="78"/>
    </row>
    <row r="31" spans="1:14" ht="17.25" customHeight="1">
      <c r="A31" s="67" t="s">
        <v>66</v>
      </c>
      <c r="B31" s="67" t="s">
        <v>67</v>
      </c>
      <c r="C31" s="67" t="s">
        <v>29</v>
      </c>
      <c r="D31" s="67" t="s">
        <v>68</v>
      </c>
      <c r="E31" s="67" t="s">
        <v>33</v>
      </c>
      <c r="F31" s="180" t="s">
        <v>108</v>
      </c>
      <c r="G31" s="162"/>
      <c r="H31" s="67" t="s">
        <v>33</v>
      </c>
      <c r="I31" s="78"/>
      <c r="J31" s="78"/>
      <c r="K31" s="78"/>
      <c r="L31" s="78"/>
      <c r="M31" s="78"/>
      <c r="N31" s="78"/>
    </row>
    <row r="32" spans="1:14" ht="17.25" customHeight="1">
      <c r="A32" s="79">
        <v>0.375</v>
      </c>
      <c r="B32" s="79">
        <v>0.45833333333333331</v>
      </c>
      <c r="C32" s="76">
        <v>19</v>
      </c>
      <c r="D32" s="31" t="s">
        <v>49</v>
      </c>
      <c r="E32" s="12" t="s">
        <v>42</v>
      </c>
      <c r="F32" s="81">
        <v>1</v>
      </c>
      <c r="G32" s="81">
        <v>2</v>
      </c>
      <c r="H32" s="13" t="s">
        <v>37</v>
      </c>
      <c r="I32" s="78"/>
      <c r="J32" s="78"/>
      <c r="K32" s="78"/>
      <c r="L32" s="78"/>
      <c r="M32" s="78"/>
      <c r="N32" s="78"/>
    </row>
    <row r="33" spans="1:14" ht="17.25" customHeight="1">
      <c r="A33" s="79">
        <v>0.45833333333333331</v>
      </c>
      <c r="B33" s="79">
        <v>0.54166666666666663</v>
      </c>
      <c r="C33" s="76">
        <v>20</v>
      </c>
      <c r="D33" s="31" t="s">
        <v>49</v>
      </c>
      <c r="E33" s="15" t="s">
        <v>41</v>
      </c>
      <c r="F33" s="81">
        <v>3</v>
      </c>
      <c r="G33" s="81">
        <v>4</v>
      </c>
      <c r="H33" s="13" t="s">
        <v>38</v>
      </c>
      <c r="I33" s="78"/>
      <c r="J33" s="78"/>
      <c r="K33" s="78"/>
      <c r="L33" s="78"/>
      <c r="M33" s="78"/>
      <c r="N33" s="78"/>
    </row>
    <row r="34" spans="1:14" ht="17.25" customHeight="1">
      <c r="A34" s="79">
        <v>0.54166666666666663</v>
      </c>
      <c r="B34" s="79">
        <v>0.625</v>
      </c>
      <c r="C34" s="76">
        <v>21</v>
      </c>
      <c r="D34" s="31" t="s">
        <v>49</v>
      </c>
      <c r="E34" s="15" t="s">
        <v>35</v>
      </c>
      <c r="F34" s="81">
        <v>1</v>
      </c>
      <c r="G34" s="81">
        <v>2</v>
      </c>
      <c r="H34" s="13" t="s">
        <v>39</v>
      </c>
      <c r="I34" s="78"/>
      <c r="J34" s="78"/>
      <c r="K34" s="78"/>
      <c r="L34" s="78"/>
      <c r="M34" s="78"/>
      <c r="N34" s="78"/>
    </row>
    <row r="35" spans="1:14" ht="17.25" customHeight="1">
      <c r="A35" s="79">
        <v>0.625</v>
      </c>
      <c r="B35" s="79">
        <v>0.70833333333333337</v>
      </c>
      <c r="C35" s="76">
        <v>22</v>
      </c>
      <c r="D35" s="82" t="s">
        <v>43</v>
      </c>
      <c r="E35" s="12" t="s">
        <v>42</v>
      </c>
      <c r="F35" s="83">
        <v>3</v>
      </c>
      <c r="G35" s="83">
        <v>4</v>
      </c>
      <c r="H35" s="13" t="s">
        <v>37</v>
      </c>
      <c r="I35" s="78"/>
      <c r="J35" s="78"/>
      <c r="K35" s="78"/>
      <c r="L35" s="78"/>
      <c r="M35" s="78"/>
      <c r="N35" s="78"/>
    </row>
    <row r="36" spans="1:14" ht="17.25" customHeight="1">
      <c r="A36" s="79">
        <v>0.70833333333333337</v>
      </c>
      <c r="B36" s="79">
        <v>0.79166666666666663</v>
      </c>
      <c r="C36" s="76">
        <v>23</v>
      </c>
      <c r="D36" s="82" t="s">
        <v>43</v>
      </c>
      <c r="E36" s="56" t="s">
        <v>35</v>
      </c>
      <c r="F36" s="83">
        <v>1</v>
      </c>
      <c r="G36" s="83">
        <v>2</v>
      </c>
      <c r="H36" s="7" t="s">
        <v>39</v>
      </c>
      <c r="I36" s="78"/>
      <c r="J36" s="78"/>
      <c r="K36" s="78"/>
      <c r="L36" s="78"/>
      <c r="M36" s="78"/>
      <c r="N36" s="78"/>
    </row>
    <row r="37" spans="1:14" ht="17.25" customHeight="1">
      <c r="A37" s="79">
        <v>0.79166666666666663</v>
      </c>
      <c r="B37" s="79">
        <v>0.875</v>
      </c>
      <c r="C37" s="76">
        <v>24</v>
      </c>
      <c r="D37" s="82" t="s">
        <v>43</v>
      </c>
      <c r="E37" s="15" t="s">
        <v>41</v>
      </c>
      <c r="F37" s="81">
        <v>3</v>
      </c>
      <c r="G37" s="81">
        <v>4</v>
      </c>
      <c r="H37" s="13" t="s">
        <v>38</v>
      </c>
      <c r="I37" s="78"/>
      <c r="J37" s="78"/>
      <c r="K37" s="78"/>
      <c r="L37" s="78"/>
      <c r="M37" s="78"/>
      <c r="N37" s="78"/>
    </row>
    <row r="38" spans="1:14" ht="17.25" customHeight="1">
      <c r="A38" s="180" t="s">
        <v>84</v>
      </c>
      <c r="B38" s="161"/>
      <c r="C38" s="161"/>
      <c r="D38" s="161"/>
      <c r="E38" s="161"/>
      <c r="F38" s="161"/>
      <c r="G38" s="161"/>
      <c r="H38" s="162"/>
      <c r="I38" s="78"/>
      <c r="J38" s="78"/>
      <c r="K38" s="78"/>
      <c r="L38" s="78"/>
      <c r="M38" s="78"/>
      <c r="N38" s="78"/>
    </row>
    <row r="39" spans="1:14" ht="17.25" customHeight="1">
      <c r="A39" s="67" t="s">
        <v>66</v>
      </c>
      <c r="B39" s="67" t="s">
        <v>67</v>
      </c>
      <c r="C39" s="67" t="s">
        <v>29</v>
      </c>
      <c r="D39" s="67" t="s">
        <v>68</v>
      </c>
      <c r="E39" s="67" t="s">
        <v>33</v>
      </c>
      <c r="F39" s="180" t="s">
        <v>108</v>
      </c>
      <c r="G39" s="162"/>
      <c r="H39" s="67" t="s">
        <v>33</v>
      </c>
      <c r="I39" s="78"/>
      <c r="J39" s="78"/>
      <c r="K39" s="78"/>
      <c r="L39" s="78"/>
      <c r="M39" s="78"/>
      <c r="N39" s="78"/>
    </row>
    <row r="40" spans="1:14" ht="17.25" customHeight="1">
      <c r="A40" s="68">
        <v>0.41666666666666669</v>
      </c>
      <c r="B40" s="68">
        <v>0.5</v>
      </c>
      <c r="C40" s="76">
        <v>25</v>
      </c>
      <c r="D40" s="8" t="s">
        <v>63</v>
      </c>
      <c r="E40" s="56" t="s">
        <v>37</v>
      </c>
      <c r="F40" s="81" t="s">
        <v>109</v>
      </c>
      <c r="G40" s="81" t="s">
        <v>109</v>
      </c>
      <c r="H40" s="7" t="s">
        <v>38</v>
      </c>
      <c r="I40" s="78"/>
      <c r="J40" s="78"/>
      <c r="K40" s="78"/>
      <c r="L40" s="78"/>
      <c r="M40" s="78"/>
      <c r="N40" s="78"/>
    </row>
    <row r="41" spans="1:14" ht="17.25" customHeight="1">
      <c r="A41" s="68">
        <v>0.5</v>
      </c>
      <c r="B41" s="68">
        <v>0.58333333333333337</v>
      </c>
      <c r="C41" s="76">
        <v>26</v>
      </c>
      <c r="D41" s="31" t="s">
        <v>56</v>
      </c>
      <c r="E41" s="15" t="s">
        <v>35</v>
      </c>
      <c r="F41" s="81" t="s">
        <v>109</v>
      </c>
      <c r="G41" s="81" t="s">
        <v>109</v>
      </c>
      <c r="H41" s="37" t="s">
        <v>41</v>
      </c>
      <c r="I41" s="78"/>
      <c r="J41" s="78"/>
      <c r="K41" s="78"/>
      <c r="L41" s="78"/>
      <c r="M41" s="78"/>
      <c r="N41" s="78"/>
    </row>
    <row r="42" spans="1:14" ht="17.25" customHeight="1">
      <c r="A42" s="68">
        <v>0.58333333333333337</v>
      </c>
      <c r="B42" s="68">
        <v>0.66666666666666663</v>
      </c>
      <c r="C42" s="76">
        <v>27</v>
      </c>
      <c r="D42" s="31" t="s">
        <v>56</v>
      </c>
      <c r="E42" s="15" t="s">
        <v>42</v>
      </c>
      <c r="F42" s="81" t="s">
        <v>109</v>
      </c>
      <c r="G42" s="81" t="s">
        <v>109</v>
      </c>
      <c r="H42" s="37" t="s">
        <v>38</v>
      </c>
      <c r="I42" s="78"/>
      <c r="J42" s="78"/>
      <c r="K42" s="78"/>
      <c r="L42" s="78"/>
      <c r="M42" s="78"/>
      <c r="N42" s="78"/>
    </row>
    <row r="43" spans="1:14" ht="17.25" customHeight="1">
      <c r="A43" s="180" t="s">
        <v>85</v>
      </c>
      <c r="B43" s="161"/>
      <c r="C43" s="161"/>
      <c r="D43" s="161"/>
      <c r="E43" s="161"/>
      <c r="F43" s="161"/>
      <c r="G43" s="161"/>
      <c r="H43" s="162"/>
      <c r="I43" s="78"/>
      <c r="J43" s="78"/>
      <c r="K43" s="78"/>
      <c r="L43" s="78"/>
      <c r="M43" s="78"/>
      <c r="N43" s="78"/>
    </row>
    <row r="44" spans="1:14" ht="17.25" customHeight="1">
      <c r="A44" s="67" t="s">
        <v>66</v>
      </c>
      <c r="B44" s="67" t="s">
        <v>67</v>
      </c>
      <c r="C44" s="67" t="s">
        <v>29</v>
      </c>
      <c r="D44" s="67" t="s">
        <v>68</v>
      </c>
      <c r="E44" s="67" t="s">
        <v>33</v>
      </c>
      <c r="F44" s="180" t="s">
        <v>108</v>
      </c>
      <c r="G44" s="162"/>
      <c r="H44" s="67" t="s">
        <v>33</v>
      </c>
      <c r="I44" s="78"/>
      <c r="J44" s="78"/>
      <c r="K44" s="78"/>
      <c r="L44" s="78"/>
      <c r="M44" s="78"/>
      <c r="N44" s="78"/>
    </row>
    <row r="45" spans="1:14" ht="17.25" customHeight="1">
      <c r="A45" s="79">
        <v>0.375</v>
      </c>
      <c r="B45" s="79">
        <v>0.45833333333333331</v>
      </c>
      <c r="C45" s="76">
        <v>28</v>
      </c>
      <c r="D45" s="31" t="s">
        <v>50</v>
      </c>
      <c r="E45" s="12" t="s">
        <v>41</v>
      </c>
      <c r="F45" s="81">
        <v>1</v>
      </c>
      <c r="G45" s="81">
        <v>2</v>
      </c>
      <c r="H45" s="13" t="s">
        <v>42</v>
      </c>
      <c r="I45" s="78"/>
      <c r="J45" s="78"/>
      <c r="K45" s="78"/>
      <c r="L45" s="78"/>
      <c r="M45" s="78"/>
      <c r="N45" s="78"/>
    </row>
    <row r="46" spans="1:14" ht="17.25" customHeight="1">
      <c r="A46" s="79">
        <v>0.45833333333333331</v>
      </c>
      <c r="B46" s="79">
        <v>0.54166666666666663</v>
      </c>
      <c r="C46" s="76">
        <v>29</v>
      </c>
      <c r="D46" s="31" t="s">
        <v>50</v>
      </c>
      <c r="E46" s="12" t="s">
        <v>39</v>
      </c>
      <c r="F46" s="81">
        <v>3</v>
      </c>
      <c r="G46" s="81">
        <v>4</v>
      </c>
      <c r="H46" s="13" t="s">
        <v>37</v>
      </c>
      <c r="I46" s="78"/>
      <c r="J46" s="78"/>
      <c r="K46" s="78"/>
      <c r="L46" s="78"/>
      <c r="M46" s="78"/>
      <c r="N46" s="78"/>
    </row>
    <row r="47" spans="1:14" ht="17.25" customHeight="1">
      <c r="A47" s="79">
        <v>0.54166666666666663</v>
      </c>
      <c r="B47" s="79">
        <v>0.625</v>
      </c>
      <c r="C47" s="76">
        <v>30</v>
      </c>
      <c r="D47" s="31" t="s">
        <v>50</v>
      </c>
      <c r="E47" s="15" t="s">
        <v>35</v>
      </c>
      <c r="F47" s="81">
        <v>1</v>
      </c>
      <c r="G47" s="81">
        <v>2</v>
      </c>
      <c r="H47" s="13" t="s">
        <v>38</v>
      </c>
      <c r="I47" s="78"/>
      <c r="J47" s="78"/>
      <c r="K47" s="78"/>
      <c r="L47" s="78"/>
      <c r="M47" s="78"/>
      <c r="N47" s="78"/>
    </row>
    <row r="48" spans="1:14" ht="17.25" customHeight="1">
      <c r="A48" s="79">
        <v>0.625</v>
      </c>
      <c r="B48" s="79">
        <v>0.70833333333333337</v>
      </c>
      <c r="C48" s="76">
        <v>31</v>
      </c>
      <c r="D48" s="82" t="s">
        <v>44</v>
      </c>
      <c r="E48" s="12" t="s">
        <v>41</v>
      </c>
      <c r="F48" s="83">
        <v>3</v>
      </c>
      <c r="G48" s="83">
        <v>4</v>
      </c>
      <c r="H48" s="13" t="s">
        <v>42</v>
      </c>
      <c r="I48" s="78"/>
      <c r="J48" s="78"/>
      <c r="K48" s="78"/>
      <c r="L48" s="78"/>
      <c r="M48" s="78"/>
      <c r="N48" s="78"/>
    </row>
    <row r="49" spans="1:14" ht="17.25" customHeight="1">
      <c r="A49" s="79">
        <v>0.70833333333333337</v>
      </c>
      <c r="B49" s="79">
        <v>0.79166666666666663</v>
      </c>
      <c r="C49" s="76">
        <v>32</v>
      </c>
      <c r="D49" s="82" t="s">
        <v>44</v>
      </c>
      <c r="E49" s="12" t="s">
        <v>39</v>
      </c>
      <c r="F49" s="83">
        <v>1</v>
      </c>
      <c r="G49" s="83">
        <v>2</v>
      </c>
      <c r="H49" s="13" t="s">
        <v>37</v>
      </c>
      <c r="I49" s="78"/>
      <c r="J49" s="78"/>
      <c r="K49" s="78"/>
      <c r="L49" s="78"/>
      <c r="M49" s="78"/>
      <c r="N49" s="78"/>
    </row>
    <row r="50" spans="1:14" ht="17.25" customHeight="1">
      <c r="A50" s="79">
        <v>0.79166666666666663</v>
      </c>
      <c r="B50" s="79">
        <v>0.875</v>
      </c>
      <c r="C50" s="76">
        <v>33</v>
      </c>
      <c r="D50" s="82" t="s">
        <v>44</v>
      </c>
      <c r="E50" s="15" t="s">
        <v>35</v>
      </c>
      <c r="F50" s="81">
        <v>3</v>
      </c>
      <c r="G50" s="81">
        <v>4</v>
      </c>
      <c r="H50" s="13" t="s">
        <v>38</v>
      </c>
      <c r="I50" s="78"/>
      <c r="J50" s="78"/>
      <c r="K50" s="78"/>
      <c r="L50" s="78"/>
      <c r="M50" s="78"/>
      <c r="N50" s="78"/>
    </row>
    <row r="51" spans="1:14" ht="17.25" customHeight="1">
      <c r="A51" s="180" t="s">
        <v>86</v>
      </c>
      <c r="B51" s="161"/>
      <c r="C51" s="161"/>
      <c r="D51" s="161"/>
      <c r="E51" s="161"/>
      <c r="F51" s="161"/>
      <c r="G51" s="161"/>
      <c r="H51" s="162"/>
      <c r="I51" s="78"/>
      <c r="J51" s="78"/>
      <c r="K51" s="78"/>
      <c r="L51" s="78"/>
      <c r="M51" s="78"/>
      <c r="N51" s="78"/>
    </row>
    <row r="52" spans="1:14" ht="17.25" customHeight="1">
      <c r="A52" s="67" t="s">
        <v>66</v>
      </c>
      <c r="B52" s="67" t="s">
        <v>67</v>
      </c>
      <c r="C52" s="67" t="s">
        <v>29</v>
      </c>
      <c r="D52" s="67" t="s">
        <v>68</v>
      </c>
      <c r="E52" s="67" t="s">
        <v>33</v>
      </c>
      <c r="F52" s="180" t="s">
        <v>108</v>
      </c>
      <c r="G52" s="162"/>
      <c r="H52" s="67" t="s">
        <v>33</v>
      </c>
      <c r="I52" s="78"/>
      <c r="J52" s="78"/>
      <c r="K52" s="78"/>
      <c r="L52" s="78"/>
      <c r="M52" s="78"/>
      <c r="N52" s="78"/>
    </row>
    <row r="53" spans="1:14" ht="17.25" customHeight="1">
      <c r="A53" s="68">
        <v>0.41666666666666669</v>
      </c>
      <c r="B53" s="68">
        <v>0.5</v>
      </c>
      <c r="C53" s="76">
        <v>34</v>
      </c>
      <c r="D53" s="8" t="s">
        <v>87</v>
      </c>
      <c r="E53" s="56" t="s">
        <v>38</v>
      </c>
      <c r="F53" s="81" t="s">
        <v>109</v>
      </c>
      <c r="G53" s="81" t="s">
        <v>109</v>
      </c>
      <c r="H53" s="7" t="s">
        <v>42</v>
      </c>
      <c r="I53" s="78"/>
      <c r="J53" s="78"/>
      <c r="K53" s="78"/>
      <c r="L53" s="78"/>
      <c r="M53" s="78"/>
      <c r="N53" s="78"/>
    </row>
    <row r="54" spans="1:14" ht="17.25" customHeight="1">
      <c r="A54" s="68">
        <v>0.5</v>
      </c>
      <c r="B54" s="68">
        <v>0.58333333333333337</v>
      </c>
      <c r="C54" s="76">
        <v>35</v>
      </c>
      <c r="D54" s="31" t="s">
        <v>57</v>
      </c>
      <c r="E54" s="12" t="s">
        <v>35</v>
      </c>
      <c r="F54" s="81" t="s">
        <v>109</v>
      </c>
      <c r="G54" s="81" t="s">
        <v>109</v>
      </c>
      <c r="H54" s="37" t="s">
        <v>38</v>
      </c>
      <c r="I54" s="78"/>
      <c r="J54" s="78"/>
      <c r="K54" s="78"/>
      <c r="L54" s="78"/>
      <c r="M54" s="78"/>
      <c r="N54" s="78"/>
    </row>
    <row r="55" spans="1:14" ht="17.25" customHeight="1">
      <c r="A55" s="68">
        <v>0.58333333333333337</v>
      </c>
      <c r="B55" s="68">
        <v>0.66666666666666663</v>
      </c>
      <c r="C55" s="76">
        <v>36</v>
      </c>
      <c r="D55" s="31" t="s">
        <v>57</v>
      </c>
      <c r="E55" s="12" t="s">
        <v>41</v>
      </c>
      <c r="F55" s="81" t="s">
        <v>109</v>
      </c>
      <c r="G55" s="81" t="s">
        <v>109</v>
      </c>
      <c r="H55" s="37" t="s">
        <v>37</v>
      </c>
      <c r="I55" s="78"/>
      <c r="J55" s="78"/>
      <c r="K55" s="78"/>
      <c r="L55" s="78"/>
      <c r="M55" s="78"/>
      <c r="N55" s="78"/>
    </row>
    <row r="56" spans="1:14" ht="17.25" customHeight="1">
      <c r="A56" s="180" t="s">
        <v>88</v>
      </c>
      <c r="B56" s="161"/>
      <c r="C56" s="161"/>
      <c r="D56" s="161"/>
      <c r="E56" s="161"/>
      <c r="F56" s="161"/>
      <c r="G56" s="161"/>
      <c r="H56" s="162"/>
      <c r="I56" s="78"/>
      <c r="J56" s="78"/>
      <c r="K56" s="78"/>
      <c r="L56" s="78"/>
      <c r="M56" s="78"/>
      <c r="N56" s="78"/>
    </row>
    <row r="57" spans="1:14" ht="17.25" customHeight="1">
      <c r="A57" s="67" t="s">
        <v>66</v>
      </c>
      <c r="B57" s="67" t="s">
        <v>67</v>
      </c>
      <c r="C57" s="67" t="s">
        <v>29</v>
      </c>
      <c r="D57" s="67" t="s">
        <v>68</v>
      </c>
      <c r="E57" s="67" t="s">
        <v>33</v>
      </c>
      <c r="F57" s="180" t="s">
        <v>108</v>
      </c>
      <c r="G57" s="162"/>
      <c r="H57" s="67" t="s">
        <v>33</v>
      </c>
      <c r="I57" s="78"/>
      <c r="J57" s="78"/>
      <c r="K57" s="78"/>
      <c r="L57" s="78"/>
      <c r="M57" s="78"/>
      <c r="N57" s="78"/>
    </row>
    <row r="58" spans="1:14" ht="17.25" customHeight="1">
      <c r="A58" s="79">
        <v>0.375</v>
      </c>
      <c r="B58" s="79">
        <v>0.45833333333333331</v>
      </c>
      <c r="C58" s="23">
        <v>37</v>
      </c>
      <c r="D58" s="82" t="s">
        <v>45</v>
      </c>
      <c r="E58" s="56" t="s">
        <v>39</v>
      </c>
      <c r="F58" s="81">
        <v>1</v>
      </c>
      <c r="G58" s="81">
        <v>2</v>
      </c>
      <c r="H58" s="7" t="s">
        <v>41</v>
      </c>
      <c r="I58" s="78"/>
      <c r="J58" s="78"/>
      <c r="K58" s="78"/>
      <c r="L58" s="78"/>
      <c r="M58" s="78"/>
      <c r="N58" s="78"/>
    </row>
    <row r="59" spans="1:14" ht="17.25" customHeight="1">
      <c r="A59" s="79">
        <v>0.45833333333333331</v>
      </c>
      <c r="B59" s="79">
        <v>0.54166666666666663</v>
      </c>
      <c r="C59" s="23">
        <v>38</v>
      </c>
      <c r="D59" s="82" t="s">
        <v>45</v>
      </c>
      <c r="E59" s="56" t="s">
        <v>35</v>
      </c>
      <c r="F59" s="81">
        <v>3</v>
      </c>
      <c r="G59" s="81">
        <v>4</v>
      </c>
      <c r="H59" s="7" t="s">
        <v>37</v>
      </c>
      <c r="I59" s="78"/>
      <c r="J59" s="78"/>
      <c r="K59" s="78"/>
      <c r="L59" s="78"/>
      <c r="M59" s="78"/>
      <c r="N59" s="78"/>
    </row>
    <row r="60" spans="1:14" ht="17.25" customHeight="1">
      <c r="A60" s="79">
        <v>0.54166666666666663</v>
      </c>
      <c r="B60" s="79">
        <v>0.625</v>
      </c>
      <c r="C60" s="23">
        <v>39</v>
      </c>
      <c r="D60" s="82" t="s">
        <v>45</v>
      </c>
      <c r="E60" s="56" t="s">
        <v>38</v>
      </c>
      <c r="F60" s="81">
        <v>1</v>
      </c>
      <c r="G60" s="81">
        <v>2</v>
      </c>
      <c r="H60" s="7" t="s">
        <v>42</v>
      </c>
      <c r="I60" s="78"/>
      <c r="J60" s="78"/>
      <c r="K60" s="78"/>
      <c r="L60" s="78"/>
      <c r="M60" s="78"/>
      <c r="N60" s="78"/>
    </row>
    <row r="61" spans="1:14" ht="17.25" customHeight="1">
      <c r="A61" s="79">
        <v>0.625</v>
      </c>
      <c r="B61" s="79">
        <v>0.70833333333333337</v>
      </c>
      <c r="C61" s="23">
        <v>40</v>
      </c>
      <c r="D61" s="31" t="s">
        <v>51</v>
      </c>
      <c r="E61" s="56" t="s">
        <v>39</v>
      </c>
      <c r="F61" s="83">
        <v>3</v>
      </c>
      <c r="G61" s="83">
        <v>4</v>
      </c>
      <c r="H61" s="7" t="s">
        <v>41</v>
      </c>
      <c r="I61" s="78"/>
      <c r="J61" s="78"/>
      <c r="K61" s="78"/>
      <c r="L61" s="78"/>
      <c r="M61" s="78"/>
      <c r="N61" s="78"/>
    </row>
    <row r="62" spans="1:14" ht="17.25" customHeight="1">
      <c r="A62" s="79">
        <v>0.70833333333333337</v>
      </c>
      <c r="B62" s="79">
        <v>0.79166666666666663</v>
      </c>
      <c r="C62" s="23">
        <v>41</v>
      </c>
      <c r="D62" s="31" t="s">
        <v>51</v>
      </c>
      <c r="E62" s="56" t="s">
        <v>35</v>
      </c>
      <c r="F62" s="83">
        <v>1</v>
      </c>
      <c r="G62" s="83">
        <v>2</v>
      </c>
      <c r="H62" s="7" t="s">
        <v>37</v>
      </c>
      <c r="I62" s="78"/>
      <c r="J62" s="78"/>
      <c r="K62" s="78"/>
      <c r="L62" s="78"/>
      <c r="M62" s="78"/>
      <c r="N62" s="78"/>
    </row>
    <row r="63" spans="1:14" ht="17.25" customHeight="1">
      <c r="A63" s="79">
        <v>0.79166666666666663</v>
      </c>
      <c r="B63" s="79">
        <v>0.875</v>
      </c>
      <c r="C63" s="23">
        <v>42</v>
      </c>
      <c r="D63" s="31" t="s">
        <v>51</v>
      </c>
      <c r="E63" s="56" t="s">
        <v>38</v>
      </c>
      <c r="F63" s="81">
        <v>3</v>
      </c>
      <c r="G63" s="81">
        <v>4</v>
      </c>
      <c r="H63" s="7" t="s">
        <v>42</v>
      </c>
      <c r="I63" s="78"/>
      <c r="J63" s="78"/>
      <c r="K63" s="78"/>
      <c r="L63" s="78"/>
      <c r="M63" s="78"/>
      <c r="N63" s="78"/>
    </row>
    <row r="64" spans="1:14" ht="17.25" customHeight="1">
      <c r="A64" s="180" t="s">
        <v>89</v>
      </c>
      <c r="B64" s="161"/>
      <c r="C64" s="161"/>
      <c r="D64" s="161"/>
      <c r="E64" s="161"/>
      <c r="F64" s="161"/>
      <c r="G64" s="161"/>
      <c r="H64" s="162"/>
      <c r="I64" s="78"/>
      <c r="J64" s="78"/>
      <c r="K64" s="78"/>
      <c r="L64" s="78"/>
      <c r="M64" s="78"/>
      <c r="N64" s="78"/>
    </row>
    <row r="65" spans="1:14" ht="17.25" customHeight="1">
      <c r="A65" s="67" t="s">
        <v>66</v>
      </c>
      <c r="B65" s="67" t="s">
        <v>67</v>
      </c>
      <c r="C65" s="67" t="s">
        <v>29</v>
      </c>
      <c r="D65" s="67" t="s">
        <v>68</v>
      </c>
      <c r="E65" s="67" t="s">
        <v>33</v>
      </c>
      <c r="F65" s="180" t="s">
        <v>108</v>
      </c>
      <c r="G65" s="162"/>
      <c r="H65" s="67" t="s">
        <v>33</v>
      </c>
      <c r="I65" s="78"/>
      <c r="J65" s="78"/>
      <c r="K65" s="78"/>
      <c r="L65" s="78"/>
      <c r="M65" s="78"/>
      <c r="N65" s="78"/>
    </row>
    <row r="66" spans="1:14" ht="17.25" customHeight="1">
      <c r="A66" s="68">
        <v>0.41666666666666669</v>
      </c>
      <c r="B66" s="68">
        <v>0.5</v>
      </c>
      <c r="C66" s="76">
        <v>43</v>
      </c>
      <c r="D66" s="8" t="s">
        <v>90</v>
      </c>
      <c r="E66" s="56" t="s">
        <v>37</v>
      </c>
      <c r="F66" s="81" t="s">
        <v>109</v>
      </c>
      <c r="G66" s="81" t="s">
        <v>109</v>
      </c>
      <c r="H66" s="7" t="s">
        <v>42</v>
      </c>
      <c r="I66" s="78"/>
      <c r="J66" s="78"/>
      <c r="K66" s="78"/>
      <c r="L66" s="78"/>
      <c r="M66" s="78"/>
      <c r="N66" s="78"/>
    </row>
    <row r="67" spans="1:14" ht="17.25" customHeight="1">
      <c r="A67" s="68">
        <v>0.5</v>
      </c>
      <c r="B67" s="68">
        <v>0.58333333333333337</v>
      </c>
      <c r="C67" s="76">
        <v>44</v>
      </c>
      <c r="D67" s="31" t="s">
        <v>58</v>
      </c>
      <c r="E67" s="12" t="s">
        <v>35</v>
      </c>
      <c r="F67" s="81" t="s">
        <v>109</v>
      </c>
      <c r="G67" s="81" t="s">
        <v>109</v>
      </c>
      <c r="H67" s="37" t="s">
        <v>37</v>
      </c>
      <c r="I67" s="78"/>
      <c r="J67" s="78"/>
      <c r="K67" s="78"/>
      <c r="L67" s="78"/>
      <c r="M67" s="78"/>
      <c r="N67" s="78"/>
    </row>
    <row r="68" spans="1:14" ht="17.25" customHeight="1">
      <c r="A68" s="68">
        <v>0.58333333333333337</v>
      </c>
      <c r="B68" s="68">
        <v>0.66666666666666663</v>
      </c>
      <c r="C68" s="85">
        <v>45</v>
      </c>
      <c r="D68" s="46" t="s">
        <v>58</v>
      </c>
      <c r="E68" s="47" t="s">
        <v>41</v>
      </c>
      <c r="F68" s="81" t="s">
        <v>109</v>
      </c>
      <c r="G68" s="81" t="s">
        <v>109</v>
      </c>
      <c r="H68" s="49" t="s">
        <v>42</v>
      </c>
      <c r="I68" s="78"/>
      <c r="J68" s="78"/>
      <c r="K68" s="78"/>
      <c r="L68" s="78"/>
      <c r="M68" s="78"/>
      <c r="N68" s="78"/>
    </row>
    <row r="69" spans="1:14" ht="17.25" customHeight="1">
      <c r="A69" s="180" t="s">
        <v>91</v>
      </c>
      <c r="B69" s="161"/>
      <c r="C69" s="161"/>
      <c r="D69" s="161"/>
      <c r="E69" s="161"/>
      <c r="F69" s="161"/>
      <c r="G69" s="161"/>
      <c r="H69" s="162"/>
      <c r="I69" s="78"/>
      <c r="J69" s="78"/>
      <c r="K69" s="78"/>
      <c r="L69" s="78"/>
      <c r="M69" s="78"/>
      <c r="N69" s="78"/>
    </row>
    <row r="70" spans="1:14" ht="17.25" customHeight="1">
      <c r="A70" s="67" t="s">
        <v>66</v>
      </c>
      <c r="B70" s="67" t="s">
        <v>67</v>
      </c>
      <c r="C70" s="67" t="s">
        <v>29</v>
      </c>
      <c r="D70" s="67" t="s">
        <v>68</v>
      </c>
      <c r="E70" s="67" t="s">
        <v>33</v>
      </c>
      <c r="F70" s="180" t="s">
        <v>108</v>
      </c>
      <c r="G70" s="162"/>
      <c r="H70" s="67" t="s">
        <v>33</v>
      </c>
      <c r="I70" s="78"/>
      <c r="J70" s="78"/>
      <c r="K70" s="78"/>
      <c r="L70" s="78"/>
      <c r="M70" s="78"/>
      <c r="N70" s="78"/>
    </row>
    <row r="71" spans="1:14" ht="17.25" customHeight="1">
      <c r="A71" s="68">
        <v>0.41666666666666669</v>
      </c>
      <c r="B71" s="68">
        <v>0.5</v>
      </c>
      <c r="C71" s="85">
        <v>46</v>
      </c>
      <c r="D71" s="82" t="s">
        <v>92</v>
      </c>
      <c r="E71" s="86" t="s">
        <v>110</v>
      </c>
      <c r="F71" s="81">
        <v>1</v>
      </c>
      <c r="G71" s="81">
        <v>2</v>
      </c>
      <c r="H71" s="16" t="s">
        <v>111</v>
      </c>
      <c r="I71" s="78"/>
      <c r="J71" s="78"/>
      <c r="K71" s="78"/>
      <c r="L71" s="78"/>
      <c r="M71" s="78"/>
      <c r="N71" s="78"/>
    </row>
    <row r="72" spans="1:14" ht="17.25" customHeight="1">
      <c r="A72" s="68">
        <v>0.5</v>
      </c>
      <c r="B72" s="68">
        <v>0.58333333333333337</v>
      </c>
      <c r="C72" s="76">
        <v>47</v>
      </c>
      <c r="D72" s="82" t="s">
        <v>93</v>
      </c>
      <c r="E72" s="86" t="s">
        <v>112</v>
      </c>
      <c r="F72" s="81">
        <v>3</v>
      </c>
      <c r="G72" s="81">
        <v>4</v>
      </c>
      <c r="H72" s="16" t="s">
        <v>113</v>
      </c>
      <c r="I72" s="78"/>
      <c r="J72" s="78"/>
      <c r="K72" s="78"/>
      <c r="L72" s="78"/>
      <c r="M72" s="78"/>
      <c r="N72" s="78"/>
    </row>
    <row r="73" spans="1:14" ht="17.25" customHeight="1">
      <c r="A73" s="68">
        <v>0.58333333333333337</v>
      </c>
      <c r="B73" s="68">
        <v>0.66666666666666663</v>
      </c>
      <c r="C73" s="85">
        <v>48</v>
      </c>
      <c r="D73" s="8" t="s">
        <v>94</v>
      </c>
      <c r="E73" s="56" t="s">
        <v>37</v>
      </c>
      <c r="F73" s="81">
        <v>1</v>
      </c>
      <c r="G73" s="81">
        <v>2</v>
      </c>
      <c r="H73" s="7" t="s">
        <v>38</v>
      </c>
      <c r="I73" s="78"/>
      <c r="J73" s="78"/>
      <c r="K73" s="78"/>
      <c r="L73" s="78"/>
      <c r="M73" s="78"/>
      <c r="N73" s="78"/>
    </row>
    <row r="74" spans="1:14" ht="17.25" customHeight="1">
      <c r="A74" s="68">
        <v>0.66666666666666663</v>
      </c>
      <c r="B74" s="68">
        <v>0.75</v>
      </c>
      <c r="C74" s="76">
        <v>49</v>
      </c>
      <c r="D74" s="31" t="s">
        <v>114</v>
      </c>
      <c r="E74" s="12" t="s">
        <v>115</v>
      </c>
      <c r="F74" s="83">
        <v>3</v>
      </c>
      <c r="G74" s="83">
        <v>4</v>
      </c>
      <c r="H74" s="13" t="s">
        <v>116</v>
      </c>
      <c r="I74" s="78"/>
      <c r="J74" s="78"/>
      <c r="K74" s="78"/>
      <c r="L74" s="78"/>
      <c r="M74" s="78"/>
      <c r="N74" s="78"/>
    </row>
    <row r="75" spans="1:14" ht="17.25" customHeight="1">
      <c r="A75" s="68">
        <v>0.75</v>
      </c>
      <c r="B75" s="68">
        <v>0.83333333333333337</v>
      </c>
      <c r="C75" s="85">
        <v>50</v>
      </c>
      <c r="D75" s="82" t="s">
        <v>117</v>
      </c>
      <c r="E75" s="89" t="s">
        <v>118</v>
      </c>
      <c r="F75" s="83">
        <v>1</v>
      </c>
      <c r="G75" s="83">
        <v>2</v>
      </c>
      <c r="H75" s="88" t="s">
        <v>119</v>
      </c>
      <c r="I75" s="78"/>
      <c r="J75" s="78"/>
      <c r="K75" s="78"/>
      <c r="L75" s="78"/>
      <c r="M75" s="78"/>
      <c r="N75" s="78"/>
    </row>
    <row r="76" spans="1:14" ht="17.25" customHeight="1">
      <c r="A76" s="180" t="s">
        <v>98</v>
      </c>
      <c r="B76" s="161"/>
      <c r="C76" s="161"/>
      <c r="D76" s="161"/>
      <c r="E76" s="161"/>
      <c r="F76" s="161"/>
      <c r="G76" s="161"/>
      <c r="H76" s="162"/>
      <c r="I76" s="78"/>
      <c r="J76" s="78"/>
      <c r="K76" s="78"/>
      <c r="L76" s="78"/>
      <c r="M76" s="78"/>
      <c r="N76" s="78"/>
    </row>
    <row r="77" spans="1:14" ht="17.25" customHeight="1">
      <c r="A77" s="67" t="s">
        <v>66</v>
      </c>
      <c r="B77" s="67" t="s">
        <v>67</v>
      </c>
      <c r="C77" s="67" t="s">
        <v>29</v>
      </c>
      <c r="D77" s="67" t="s">
        <v>68</v>
      </c>
      <c r="E77" s="67" t="s">
        <v>33</v>
      </c>
      <c r="F77" s="180" t="s">
        <v>108</v>
      </c>
      <c r="G77" s="162"/>
      <c r="H77" s="67" t="s">
        <v>33</v>
      </c>
      <c r="I77" s="78"/>
      <c r="J77" s="78"/>
      <c r="K77" s="78"/>
      <c r="L77" s="78"/>
      <c r="M77" s="78"/>
      <c r="N77" s="78"/>
    </row>
    <row r="78" spans="1:14" ht="17.25" customHeight="1">
      <c r="A78" s="68">
        <v>0.33333333333333331</v>
      </c>
      <c r="B78" s="68">
        <v>0.41666666666666669</v>
      </c>
      <c r="C78" s="23">
        <v>52</v>
      </c>
      <c r="D78" s="31" t="s">
        <v>120</v>
      </c>
      <c r="E78" s="12" t="s">
        <v>121</v>
      </c>
      <c r="F78" s="81">
        <v>1</v>
      </c>
      <c r="G78" s="81">
        <v>2</v>
      </c>
      <c r="H78" s="13" t="s">
        <v>122</v>
      </c>
      <c r="I78" s="78"/>
      <c r="J78" s="78"/>
      <c r="K78" s="78"/>
      <c r="L78" s="78"/>
      <c r="M78" s="78"/>
      <c r="N78" s="78"/>
    </row>
    <row r="79" spans="1:14" ht="17.25" customHeight="1">
      <c r="A79" s="68">
        <v>0.41666666666666669</v>
      </c>
      <c r="B79" s="68">
        <v>0.5</v>
      </c>
      <c r="C79" s="45">
        <v>53</v>
      </c>
      <c r="D79" s="31" t="s">
        <v>123</v>
      </c>
      <c r="E79" s="12" t="s">
        <v>124</v>
      </c>
      <c r="F79" s="81">
        <v>3</v>
      </c>
      <c r="G79" s="81">
        <v>4</v>
      </c>
      <c r="H79" s="13" t="s">
        <v>125</v>
      </c>
      <c r="I79" s="78"/>
      <c r="J79" s="78"/>
      <c r="K79" s="78"/>
      <c r="L79" s="78"/>
      <c r="M79" s="78"/>
      <c r="N79" s="78"/>
    </row>
    <row r="80" spans="1:14" ht="17.25" customHeight="1">
      <c r="A80" s="68">
        <v>0.5</v>
      </c>
      <c r="B80" s="68">
        <v>0.58333333333333337</v>
      </c>
      <c r="C80" s="23">
        <v>54</v>
      </c>
      <c r="D80" s="31" t="s">
        <v>126</v>
      </c>
      <c r="E80" s="12" t="s">
        <v>127</v>
      </c>
      <c r="F80" s="81">
        <v>1</v>
      </c>
      <c r="G80" s="81">
        <v>2</v>
      </c>
      <c r="H80" s="13" t="s">
        <v>128</v>
      </c>
      <c r="I80" s="78"/>
      <c r="J80" s="78"/>
      <c r="K80" s="78"/>
      <c r="L80" s="78"/>
      <c r="M80" s="78"/>
      <c r="N80" s="78"/>
    </row>
    <row r="81" spans="1:14" ht="17.25" customHeight="1">
      <c r="A81" s="68">
        <v>0.58333333333333337</v>
      </c>
      <c r="B81" s="68">
        <v>0.66666666666666663</v>
      </c>
      <c r="C81" s="23">
        <v>55</v>
      </c>
      <c r="D81" s="31" t="s">
        <v>129</v>
      </c>
      <c r="E81" s="12" t="s">
        <v>130</v>
      </c>
      <c r="F81" s="83">
        <v>3</v>
      </c>
      <c r="G81" s="83">
        <v>4</v>
      </c>
      <c r="H81" s="13" t="s">
        <v>131</v>
      </c>
      <c r="I81" s="93"/>
      <c r="J81" s="93"/>
      <c r="K81" s="93"/>
      <c r="L81" s="93"/>
      <c r="M81" s="93"/>
      <c r="N81" s="93"/>
    </row>
    <row r="82" spans="1:14" ht="17.25" customHeight="1">
      <c r="A82" s="68">
        <v>0.66666666666666663</v>
      </c>
      <c r="B82" s="68">
        <v>0.75</v>
      </c>
      <c r="C82" s="23">
        <v>56</v>
      </c>
      <c r="D82" s="82" t="s">
        <v>132</v>
      </c>
      <c r="E82" s="89" t="s">
        <v>133</v>
      </c>
      <c r="F82" s="83">
        <v>1</v>
      </c>
      <c r="G82" s="83">
        <v>2</v>
      </c>
      <c r="H82" s="88" t="s">
        <v>134</v>
      </c>
      <c r="I82" s="66"/>
      <c r="J82" s="65"/>
      <c r="K82" s="65"/>
      <c r="L82" s="65"/>
      <c r="M82" s="65"/>
      <c r="N82" s="65"/>
    </row>
    <row r="83" spans="1:14" ht="17.25" customHeight="1">
      <c r="A83" s="68">
        <v>0.75</v>
      </c>
      <c r="B83" s="68">
        <v>0.79166666666666663</v>
      </c>
      <c r="C83" s="186" t="s">
        <v>135</v>
      </c>
      <c r="D83" s="161"/>
      <c r="E83" s="161"/>
      <c r="F83" s="161"/>
      <c r="G83" s="161"/>
      <c r="H83" s="162"/>
      <c r="I83" s="66"/>
      <c r="J83" s="65"/>
      <c r="K83" s="65"/>
      <c r="L83" s="65"/>
      <c r="M83" s="65"/>
      <c r="N83" s="65"/>
    </row>
    <row r="84" spans="1:14" ht="62.25" customHeight="1">
      <c r="A84" s="179"/>
      <c r="B84" s="155"/>
      <c r="C84" s="155"/>
      <c r="D84" s="155"/>
      <c r="E84" s="155"/>
      <c r="F84" s="155"/>
      <c r="G84" s="155"/>
      <c r="H84" s="155"/>
      <c r="I84" s="66"/>
      <c r="J84" s="65"/>
      <c r="K84" s="65"/>
      <c r="L84" s="65"/>
      <c r="M84" s="65"/>
      <c r="N84" s="65"/>
    </row>
  </sheetData>
  <sheetProtection algorithmName="SHA-512" hashValue="rYQG2koE/SfOE69PQzIe8Dmacp4ojhxsOVQLc3eYicq/YhFa7pZdlQJujK8D/Y1sjR1YPrCLSrF8KmKcpMFQeQ==" saltValue="BWBzmHQ9Qc2ekJoC02kuaA==" spinCount="100000" sheet="1" objects="1" scenarios="1"/>
  <mergeCells count="29">
    <mergeCell ref="A1:H1"/>
    <mergeCell ref="A2:H2"/>
    <mergeCell ref="A3:H3"/>
    <mergeCell ref="F4:G4"/>
    <mergeCell ref="C10:H10"/>
    <mergeCell ref="A12:H12"/>
    <mergeCell ref="F13:G13"/>
    <mergeCell ref="A17:H17"/>
    <mergeCell ref="F18:G18"/>
    <mergeCell ref="A25:H25"/>
    <mergeCell ref="F26:G26"/>
    <mergeCell ref="A30:H30"/>
    <mergeCell ref="F31:G31"/>
    <mergeCell ref="A38:H38"/>
    <mergeCell ref="A64:H64"/>
    <mergeCell ref="C83:H83"/>
    <mergeCell ref="A84:H84"/>
    <mergeCell ref="F39:G39"/>
    <mergeCell ref="A43:H43"/>
    <mergeCell ref="F44:G44"/>
    <mergeCell ref="A51:H51"/>
    <mergeCell ref="F52:G52"/>
    <mergeCell ref="A56:H56"/>
    <mergeCell ref="F57:G57"/>
    <mergeCell ref="F65:G65"/>
    <mergeCell ref="A69:H69"/>
    <mergeCell ref="F70:G70"/>
    <mergeCell ref="A76:H76"/>
    <mergeCell ref="F77:G77"/>
  </mergeCells>
  <pageMargins left="0.7" right="0.7" top="0.75" bottom="0.75" header="0" footer="0"/>
  <pageSetup paperSize="9" scale="55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3"/>
  <sheetViews>
    <sheetView workbookViewId="0">
      <selection sqref="A1:T1"/>
    </sheetView>
  </sheetViews>
  <sheetFormatPr baseColWidth="10" defaultColWidth="14.42578125" defaultRowHeight="15" customHeight="1"/>
  <cols>
    <col min="1" max="1" width="13.42578125" customWidth="1"/>
    <col min="2" max="11" width="3.140625" customWidth="1"/>
    <col min="12" max="20" width="4.7109375" customWidth="1"/>
  </cols>
  <sheetData>
    <row r="1" spans="1:20" ht="90.75" customHeight="1">
      <c r="A1" s="192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88"/>
    </row>
    <row r="2" spans="1:20" ht="114.75">
      <c r="A2" s="96" t="s">
        <v>136</v>
      </c>
      <c r="B2" s="194" t="str">
        <f>A3</f>
        <v>ARGENTINA</v>
      </c>
      <c r="C2" s="188"/>
      <c r="D2" s="195" t="str">
        <f>A5</f>
        <v>CHILE</v>
      </c>
      <c r="E2" s="188"/>
      <c r="F2" s="196" t="str">
        <f>A7</f>
        <v>COLOMBIA</v>
      </c>
      <c r="G2" s="188"/>
      <c r="H2" s="197" t="str">
        <f>A9</f>
        <v>MEXICO</v>
      </c>
      <c r="I2" s="188"/>
      <c r="J2" s="198" t="str">
        <f>A11</f>
        <v>USA</v>
      </c>
      <c r="K2" s="188"/>
      <c r="L2" s="97" t="s">
        <v>137</v>
      </c>
      <c r="M2" s="97" t="s">
        <v>138</v>
      </c>
      <c r="N2" s="97" t="s">
        <v>139</v>
      </c>
      <c r="O2" s="97" t="s">
        <v>140</v>
      </c>
      <c r="P2" s="97" t="s">
        <v>141</v>
      </c>
      <c r="Q2" s="97" t="s">
        <v>142</v>
      </c>
      <c r="R2" s="97" t="s">
        <v>143</v>
      </c>
      <c r="S2" s="97" t="s">
        <v>144</v>
      </c>
      <c r="T2" s="97" t="s">
        <v>145</v>
      </c>
    </row>
    <row r="3" spans="1:20">
      <c r="A3" s="199" t="s">
        <v>35</v>
      </c>
      <c r="B3" s="98"/>
      <c r="C3" s="99"/>
      <c r="D3" s="100"/>
      <c r="E3" s="101">
        <v>0</v>
      </c>
      <c r="F3" s="100"/>
      <c r="G3" s="101">
        <v>1</v>
      </c>
      <c r="H3" s="100"/>
      <c r="I3" s="101">
        <v>0</v>
      </c>
      <c r="J3" s="100"/>
      <c r="K3" s="101">
        <v>0</v>
      </c>
      <c r="L3" s="187">
        <v>4</v>
      </c>
      <c r="M3" s="187">
        <v>4</v>
      </c>
      <c r="N3" s="187">
        <v>0</v>
      </c>
      <c r="O3" s="187">
        <v>0</v>
      </c>
      <c r="P3" s="187">
        <f>B4+D4+F4+H4+J4</f>
        <v>24</v>
      </c>
      <c r="Q3" s="187">
        <f>C3+E3+G3+I3+K3</f>
        <v>1</v>
      </c>
      <c r="R3" s="187">
        <f>P3-Q3</f>
        <v>23</v>
      </c>
      <c r="S3" s="190">
        <f>M3*3+N3</f>
        <v>12</v>
      </c>
      <c r="T3" s="191" t="s">
        <v>146</v>
      </c>
    </row>
    <row r="4" spans="1:20">
      <c r="A4" s="158"/>
      <c r="B4" s="103"/>
      <c r="C4" s="104"/>
      <c r="D4" s="105">
        <v>5</v>
      </c>
      <c r="E4" s="106"/>
      <c r="F4" s="105">
        <v>7</v>
      </c>
      <c r="G4" s="106"/>
      <c r="H4" s="107">
        <v>6</v>
      </c>
      <c r="I4" s="106"/>
      <c r="J4" s="107">
        <v>6</v>
      </c>
      <c r="K4" s="106"/>
      <c r="L4" s="188"/>
      <c r="M4" s="188"/>
      <c r="N4" s="188"/>
      <c r="O4" s="188"/>
      <c r="P4" s="188"/>
      <c r="Q4" s="188"/>
      <c r="R4" s="188"/>
      <c r="S4" s="188"/>
      <c r="T4" s="188"/>
    </row>
    <row r="5" spans="1:20">
      <c r="A5" s="200" t="s">
        <v>37</v>
      </c>
      <c r="B5" s="100"/>
      <c r="C5" s="101">
        <v>5</v>
      </c>
      <c r="D5" s="98"/>
      <c r="E5" s="99"/>
      <c r="F5" s="100"/>
      <c r="G5" s="101">
        <v>2</v>
      </c>
      <c r="H5" s="100"/>
      <c r="I5" s="108">
        <v>2</v>
      </c>
      <c r="J5" s="100"/>
      <c r="K5" s="101">
        <v>2</v>
      </c>
      <c r="L5" s="187">
        <v>4</v>
      </c>
      <c r="M5" s="187">
        <v>3</v>
      </c>
      <c r="N5" s="187">
        <v>0</v>
      </c>
      <c r="O5" s="187">
        <v>1</v>
      </c>
      <c r="P5" s="187">
        <f>B6+D6+F6+H6+J6</f>
        <v>22</v>
      </c>
      <c r="Q5" s="187">
        <f>C5+E5+G5+I5+K5</f>
        <v>11</v>
      </c>
      <c r="R5" s="187">
        <f>P5-Q5</f>
        <v>11</v>
      </c>
      <c r="S5" s="190">
        <f>M5*3+N5</f>
        <v>9</v>
      </c>
      <c r="T5" s="191" t="s">
        <v>147</v>
      </c>
    </row>
    <row r="6" spans="1:20">
      <c r="A6" s="158"/>
      <c r="B6" s="105">
        <v>0</v>
      </c>
      <c r="C6" s="106"/>
      <c r="D6" s="103"/>
      <c r="E6" s="104"/>
      <c r="F6" s="105">
        <v>6</v>
      </c>
      <c r="G6" s="106"/>
      <c r="H6" s="107">
        <v>8</v>
      </c>
      <c r="I6" s="106"/>
      <c r="J6" s="107">
        <v>8</v>
      </c>
      <c r="K6" s="106"/>
      <c r="L6" s="188"/>
      <c r="M6" s="188"/>
      <c r="N6" s="188"/>
      <c r="O6" s="188"/>
      <c r="P6" s="188"/>
      <c r="Q6" s="188"/>
      <c r="R6" s="188"/>
      <c r="S6" s="188"/>
      <c r="T6" s="188"/>
    </row>
    <row r="7" spans="1:20">
      <c r="A7" s="201" t="s">
        <v>38</v>
      </c>
      <c r="B7" s="100"/>
      <c r="C7" s="101">
        <v>7</v>
      </c>
      <c r="D7" s="100"/>
      <c r="E7" s="101">
        <v>6</v>
      </c>
      <c r="F7" s="98"/>
      <c r="G7" s="99"/>
      <c r="H7" s="100"/>
      <c r="I7" s="101">
        <v>1</v>
      </c>
      <c r="J7" s="100"/>
      <c r="K7" s="101">
        <v>2</v>
      </c>
      <c r="L7" s="187">
        <v>4</v>
      </c>
      <c r="M7" s="187">
        <v>2</v>
      </c>
      <c r="N7" s="187">
        <v>0</v>
      </c>
      <c r="O7" s="187">
        <v>2</v>
      </c>
      <c r="P7" s="187">
        <f>B8+D8+F8+H8+J8</f>
        <v>13</v>
      </c>
      <c r="Q7" s="187">
        <f>C7+E7+G7+I7+K7</f>
        <v>16</v>
      </c>
      <c r="R7" s="187">
        <f>P7-Q7</f>
        <v>-3</v>
      </c>
      <c r="S7" s="190">
        <f>M7*3+N7</f>
        <v>6</v>
      </c>
      <c r="T7" s="191" t="s">
        <v>148</v>
      </c>
    </row>
    <row r="8" spans="1:20">
      <c r="A8" s="158"/>
      <c r="B8" s="105">
        <v>1</v>
      </c>
      <c r="C8" s="106"/>
      <c r="D8" s="105">
        <v>2</v>
      </c>
      <c r="E8" s="106"/>
      <c r="F8" s="103"/>
      <c r="G8" s="104"/>
      <c r="H8" s="107">
        <v>7</v>
      </c>
      <c r="I8" s="106"/>
      <c r="J8" s="105">
        <v>3</v>
      </c>
      <c r="K8" s="106"/>
      <c r="L8" s="188"/>
      <c r="M8" s="188"/>
      <c r="N8" s="188"/>
      <c r="O8" s="188"/>
      <c r="P8" s="188"/>
      <c r="Q8" s="188"/>
      <c r="R8" s="188"/>
      <c r="S8" s="188"/>
      <c r="T8" s="188"/>
    </row>
    <row r="9" spans="1:20">
      <c r="A9" s="202" t="s">
        <v>42</v>
      </c>
      <c r="B9" s="100"/>
      <c r="C9" s="109">
        <v>6</v>
      </c>
      <c r="D9" s="100"/>
      <c r="E9" s="109">
        <v>8</v>
      </c>
      <c r="F9" s="100"/>
      <c r="G9" s="109">
        <v>7</v>
      </c>
      <c r="H9" s="98"/>
      <c r="I9" s="99"/>
      <c r="J9" s="100"/>
      <c r="K9" s="109">
        <v>8</v>
      </c>
      <c r="L9" s="187">
        <v>4</v>
      </c>
      <c r="M9" s="187">
        <v>0</v>
      </c>
      <c r="N9" s="187">
        <v>0</v>
      </c>
      <c r="O9" s="187">
        <v>3</v>
      </c>
      <c r="P9" s="187">
        <f>B10+D10+F10+H10+J10</f>
        <v>5</v>
      </c>
      <c r="Q9" s="187">
        <f>C9+E9+G9+I9+K9</f>
        <v>29</v>
      </c>
      <c r="R9" s="187">
        <f>P9-Q9</f>
        <v>-24</v>
      </c>
      <c r="S9" s="190">
        <f>M9*3+N9</f>
        <v>0</v>
      </c>
      <c r="T9" s="191" t="s">
        <v>149</v>
      </c>
    </row>
    <row r="10" spans="1:20">
      <c r="A10" s="158"/>
      <c r="B10" s="105">
        <v>0</v>
      </c>
      <c r="C10" s="106"/>
      <c r="D10" s="105">
        <v>2</v>
      </c>
      <c r="E10" s="106"/>
      <c r="F10" s="105">
        <v>1</v>
      </c>
      <c r="G10" s="106"/>
      <c r="H10" s="103"/>
      <c r="I10" s="104"/>
      <c r="J10" s="105">
        <v>2</v>
      </c>
      <c r="K10" s="106"/>
      <c r="L10" s="188"/>
      <c r="M10" s="188"/>
      <c r="N10" s="188"/>
      <c r="O10" s="188"/>
      <c r="P10" s="188"/>
      <c r="Q10" s="188"/>
      <c r="R10" s="188"/>
      <c r="S10" s="188"/>
      <c r="T10" s="188"/>
    </row>
    <row r="11" spans="1:20">
      <c r="A11" s="203" t="s">
        <v>41</v>
      </c>
      <c r="B11" s="100"/>
      <c r="C11" s="109">
        <v>6</v>
      </c>
      <c r="D11" s="100"/>
      <c r="E11" s="109">
        <v>8</v>
      </c>
      <c r="F11" s="100"/>
      <c r="G11" s="101">
        <v>3</v>
      </c>
      <c r="H11" s="100"/>
      <c r="I11" s="101">
        <v>2</v>
      </c>
      <c r="J11" s="98"/>
      <c r="K11" s="99"/>
      <c r="L11" s="187">
        <v>4</v>
      </c>
      <c r="M11" s="187">
        <v>1</v>
      </c>
      <c r="N11" s="187">
        <v>0</v>
      </c>
      <c r="O11" s="187">
        <v>3</v>
      </c>
      <c r="P11" s="187">
        <f>B12+D12+F12+H12+J12</f>
        <v>12</v>
      </c>
      <c r="Q11" s="187">
        <f>C11+E11+G11+I11+K11</f>
        <v>19</v>
      </c>
      <c r="R11" s="187">
        <f>P11-Q11</f>
        <v>-7</v>
      </c>
      <c r="S11" s="190">
        <f>M11*3+N11</f>
        <v>3</v>
      </c>
      <c r="T11" s="191" t="s">
        <v>150</v>
      </c>
    </row>
    <row r="12" spans="1:20">
      <c r="A12" s="158"/>
      <c r="B12" s="105">
        <v>0</v>
      </c>
      <c r="C12" s="106"/>
      <c r="D12" s="105">
        <v>2</v>
      </c>
      <c r="E12" s="106"/>
      <c r="F12" s="105">
        <v>2</v>
      </c>
      <c r="G12" s="106"/>
      <c r="H12" s="107">
        <v>8</v>
      </c>
      <c r="I12" s="106"/>
      <c r="J12" s="103"/>
      <c r="K12" s="104"/>
      <c r="L12" s="188"/>
      <c r="M12" s="188"/>
      <c r="N12" s="188"/>
      <c r="O12" s="188"/>
      <c r="P12" s="188"/>
      <c r="Q12" s="188"/>
      <c r="R12" s="188"/>
      <c r="S12" s="188"/>
      <c r="T12" s="188"/>
    </row>
    <row r="13" spans="1:20" ht="61.5" customHeight="1">
      <c r="A13" s="189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</row>
  </sheetData>
  <sheetProtection algorithmName="SHA-512" hashValue="9E8glc+z2+podZVA+YavFaT7JmYxDegEQqhVbLytJjW5YD1YxTcs41ZJietGXREs7N2QX5kV0ohXgGwwpQETyQ==" saltValue="xBpELgcWTDyoC4JPQaDF9Q==" spinCount="100000" sheet="1" objects="1" scenarios="1"/>
  <mergeCells count="57">
    <mergeCell ref="N9:N10"/>
    <mergeCell ref="N11:N12"/>
    <mergeCell ref="N3:N4"/>
    <mergeCell ref="O3:O4"/>
    <mergeCell ref="N5:N6"/>
    <mergeCell ref="O5:O6"/>
    <mergeCell ref="N7:N8"/>
    <mergeCell ref="O7:O8"/>
    <mergeCell ref="O9:O10"/>
    <mergeCell ref="O11:O12"/>
    <mergeCell ref="A3:A4"/>
    <mergeCell ref="A5:A6"/>
    <mergeCell ref="A7:A8"/>
    <mergeCell ref="A9:A10"/>
    <mergeCell ref="A11:A12"/>
    <mergeCell ref="A1:T1"/>
    <mergeCell ref="B2:C2"/>
    <mergeCell ref="D2:E2"/>
    <mergeCell ref="F2:G2"/>
    <mergeCell ref="H2:I2"/>
    <mergeCell ref="J2:K2"/>
    <mergeCell ref="R11:R12"/>
    <mergeCell ref="S11:S12"/>
    <mergeCell ref="T11:T12"/>
    <mergeCell ref="R3:R4"/>
    <mergeCell ref="S3:S4"/>
    <mergeCell ref="R5:R6"/>
    <mergeCell ref="S5:S6"/>
    <mergeCell ref="T5:T6"/>
    <mergeCell ref="S7:S8"/>
    <mergeCell ref="T7:T8"/>
    <mergeCell ref="T3:T4"/>
    <mergeCell ref="R7:R8"/>
    <mergeCell ref="R9:R10"/>
    <mergeCell ref="S9:S10"/>
    <mergeCell ref="T9:T10"/>
    <mergeCell ref="M5:M6"/>
    <mergeCell ref="L7:L8"/>
    <mergeCell ref="M7:M8"/>
    <mergeCell ref="M9:M10"/>
    <mergeCell ref="M11:M12"/>
    <mergeCell ref="P9:P10"/>
    <mergeCell ref="P11:P12"/>
    <mergeCell ref="A13:T13"/>
    <mergeCell ref="P3:P4"/>
    <mergeCell ref="Q3:Q4"/>
    <mergeCell ref="P5:P6"/>
    <mergeCell ref="Q5:Q6"/>
    <mergeCell ref="P7:P8"/>
    <mergeCell ref="Q7:Q8"/>
    <mergeCell ref="Q9:Q10"/>
    <mergeCell ref="Q11:Q12"/>
    <mergeCell ref="L9:L10"/>
    <mergeCell ref="L11:L12"/>
    <mergeCell ref="L3:L4"/>
    <mergeCell ref="M3:M4"/>
    <mergeCell ref="L5:L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"/>
  <sheetViews>
    <sheetView workbookViewId="0">
      <selection activeCell="Y23" sqref="Y23"/>
    </sheetView>
  </sheetViews>
  <sheetFormatPr baseColWidth="10" defaultColWidth="14.42578125" defaultRowHeight="15" customHeight="1"/>
  <cols>
    <col min="1" max="1" width="20" customWidth="1"/>
    <col min="2" max="13" width="3" customWidth="1"/>
    <col min="14" max="22" width="5" customWidth="1"/>
  </cols>
  <sheetData>
    <row r="1" spans="1:22" ht="90" customHeight="1">
      <c r="A1" s="209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10.25" customHeight="1">
      <c r="A2" s="110" t="s">
        <v>151</v>
      </c>
      <c r="B2" s="210" t="str">
        <f>A3</f>
        <v>CHILE</v>
      </c>
      <c r="C2" s="162"/>
      <c r="D2" s="211" t="str">
        <f>A5</f>
        <v>COLOMBIA</v>
      </c>
      <c r="E2" s="162"/>
      <c r="F2" s="205" t="str">
        <f>A7</f>
        <v>MEXICO</v>
      </c>
      <c r="G2" s="162"/>
      <c r="H2" s="210" t="str">
        <f>A3</f>
        <v>CHILE</v>
      </c>
      <c r="I2" s="162"/>
      <c r="J2" s="211" t="str">
        <f>A5</f>
        <v>COLOMBIA</v>
      </c>
      <c r="K2" s="162"/>
      <c r="L2" s="205" t="str">
        <f>A7</f>
        <v>MEXICO</v>
      </c>
      <c r="M2" s="162"/>
      <c r="N2" s="111" t="s">
        <v>137</v>
      </c>
      <c r="O2" s="111" t="s">
        <v>138</v>
      </c>
      <c r="P2" s="111" t="s">
        <v>139</v>
      </c>
      <c r="Q2" s="111" t="s">
        <v>140</v>
      </c>
      <c r="R2" s="111" t="s">
        <v>141</v>
      </c>
      <c r="S2" s="111" t="s">
        <v>142</v>
      </c>
      <c r="T2" s="112" t="s">
        <v>143</v>
      </c>
      <c r="U2" s="112" t="s">
        <v>144</v>
      </c>
      <c r="V2" s="111" t="s">
        <v>152</v>
      </c>
    </row>
    <row r="3" spans="1:22">
      <c r="A3" s="212" t="s">
        <v>37</v>
      </c>
      <c r="B3" s="113"/>
      <c r="C3" s="114"/>
      <c r="D3" s="115"/>
      <c r="E3" s="116">
        <v>0</v>
      </c>
      <c r="F3" s="115"/>
      <c r="G3" s="116">
        <v>0</v>
      </c>
      <c r="H3" s="113"/>
      <c r="I3" s="114"/>
      <c r="J3" s="115"/>
      <c r="K3" s="116">
        <v>1</v>
      </c>
      <c r="L3" s="115"/>
      <c r="M3" s="116">
        <v>0</v>
      </c>
      <c r="N3" s="191">
        <v>4</v>
      </c>
      <c r="O3" s="191">
        <v>4</v>
      </c>
      <c r="P3" s="191">
        <v>0</v>
      </c>
      <c r="Q3" s="191">
        <v>0</v>
      </c>
      <c r="R3" s="191">
        <f>B4+D4+F4+H4+J4+L4</f>
        <v>22</v>
      </c>
      <c r="S3" s="191">
        <f>C3+E3+G3+I3+K3+M3</f>
        <v>1</v>
      </c>
      <c r="T3" s="206">
        <f>R3-S3</f>
        <v>21</v>
      </c>
      <c r="U3" s="207">
        <f>O3*3+P3*1</f>
        <v>12</v>
      </c>
      <c r="V3" s="206" t="s">
        <v>146</v>
      </c>
    </row>
    <row r="4" spans="1:22">
      <c r="A4" s="158"/>
      <c r="B4" s="117"/>
      <c r="C4" s="118"/>
      <c r="D4" s="119">
        <v>3</v>
      </c>
      <c r="E4" s="120"/>
      <c r="F4" s="107">
        <v>6</v>
      </c>
      <c r="G4" s="121"/>
      <c r="H4" s="117"/>
      <c r="I4" s="118"/>
      <c r="J4" s="107">
        <v>7</v>
      </c>
      <c r="K4" s="120"/>
      <c r="L4" s="107">
        <v>6</v>
      </c>
      <c r="M4" s="121"/>
      <c r="N4" s="188"/>
      <c r="O4" s="188"/>
      <c r="P4" s="188"/>
      <c r="Q4" s="188"/>
      <c r="R4" s="188"/>
      <c r="S4" s="188"/>
      <c r="T4" s="188"/>
      <c r="U4" s="188"/>
      <c r="V4" s="188"/>
    </row>
    <row r="5" spans="1:22">
      <c r="A5" s="213" t="s">
        <v>38</v>
      </c>
      <c r="B5" s="115"/>
      <c r="C5" s="102">
        <v>3</v>
      </c>
      <c r="D5" s="113"/>
      <c r="E5" s="114"/>
      <c r="F5" s="115"/>
      <c r="G5" s="102">
        <v>0</v>
      </c>
      <c r="H5" s="115"/>
      <c r="I5" s="109">
        <v>7</v>
      </c>
      <c r="J5" s="113"/>
      <c r="K5" s="114"/>
      <c r="L5" s="115"/>
      <c r="M5" s="102">
        <v>1</v>
      </c>
      <c r="N5" s="191">
        <v>4</v>
      </c>
      <c r="O5" s="191">
        <v>2</v>
      </c>
      <c r="P5" s="191">
        <v>0</v>
      </c>
      <c r="Q5" s="191">
        <v>2</v>
      </c>
      <c r="R5" s="191">
        <f>B6+D6+F6+H6+J6+L6</f>
        <v>14</v>
      </c>
      <c r="S5" s="191">
        <f>C5+E5+G5+I5+K5+M5</f>
        <v>11</v>
      </c>
      <c r="T5" s="206">
        <f>R5-S5</f>
        <v>3</v>
      </c>
      <c r="U5" s="207">
        <f>O5*3+P5*1</f>
        <v>6</v>
      </c>
      <c r="V5" s="206" t="s">
        <v>147</v>
      </c>
    </row>
    <row r="6" spans="1:22">
      <c r="A6" s="158"/>
      <c r="B6" s="122">
        <v>0</v>
      </c>
      <c r="C6" s="123"/>
      <c r="D6" s="117"/>
      <c r="E6" s="118"/>
      <c r="F6" s="107">
        <v>6</v>
      </c>
      <c r="G6" s="121"/>
      <c r="H6" s="122">
        <v>1</v>
      </c>
      <c r="I6" s="123"/>
      <c r="J6" s="117"/>
      <c r="K6" s="118"/>
      <c r="L6" s="107">
        <v>7</v>
      </c>
      <c r="M6" s="121"/>
      <c r="N6" s="188"/>
      <c r="O6" s="188"/>
      <c r="P6" s="188"/>
      <c r="Q6" s="188"/>
      <c r="R6" s="188"/>
      <c r="S6" s="188"/>
      <c r="T6" s="188"/>
      <c r="U6" s="188"/>
      <c r="V6" s="188"/>
    </row>
    <row r="7" spans="1:22">
      <c r="A7" s="208" t="s">
        <v>42</v>
      </c>
      <c r="B7" s="115"/>
      <c r="C7" s="109">
        <v>6</v>
      </c>
      <c r="D7" s="115"/>
      <c r="E7" s="109">
        <v>6</v>
      </c>
      <c r="F7" s="113"/>
      <c r="G7" s="114"/>
      <c r="H7" s="115"/>
      <c r="I7" s="109">
        <v>6</v>
      </c>
      <c r="J7" s="115"/>
      <c r="K7" s="109">
        <v>7</v>
      </c>
      <c r="L7" s="113"/>
      <c r="M7" s="114"/>
      <c r="N7" s="191">
        <v>4</v>
      </c>
      <c r="O7" s="191">
        <v>0</v>
      </c>
      <c r="P7" s="191">
        <v>0</v>
      </c>
      <c r="Q7" s="191">
        <v>4</v>
      </c>
      <c r="R7" s="191">
        <f>B8+D8+F8+H8+J8+L8</f>
        <v>1</v>
      </c>
      <c r="S7" s="191">
        <f>C7+E7+G7+I7+K7+M7</f>
        <v>25</v>
      </c>
      <c r="T7" s="206">
        <f>R7-S7</f>
        <v>-24</v>
      </c>
      <c r="U7" s="207">
        <f>O7*3+P7*1</f>
        <v>0</v>
      </c>
      <c r="V7" s="206" t="s">
        <v>148</v>
      </c>
    </row>
    <row r="8" spans="1:22">
      <c r="A8" s="158"/>
      <c r="B8" s="122">
        <v>0</v>
      </c>
      <c r="C8" s="121"/>
      <c r="D8" s="122">
        <v>0</v>
      </c>
      <c r="E8" s="123"/>
      <c r="F8" s="124"/>
      <c r="G8" s="118"/>
      <c r="H8" s="122">
        <v>0</v>
      </c>
      <c r="I8" s="121"/>
      <c r="J8" s="122">
        <v>1</v>
      </c>
      <c r="K8" s="123"/>
      <c r="L8" s="117"/>
      <c r="M8" s="118"/>
      <c r="N8" s="188"/>
      <c r="O8" s="188"/>
      <c r="P8" s="188"/>
      <c r="Q8" s="188"/>
      <c r="R8" s="188"/>
      <c r="S8" s="188"/>
      <c r="T8" s="188"/>
      <c r="U8" s="188"/>
      <c r="V8" s="188"/>
    </row>
    <row r="9" spans="1:22" ht="56.25" customHeight="1">
      <c r="A9" s="204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</row>
  </sheetData>
  <sheetProtection algorithmName="SHA-512" hashValue="vdEfK/ZDhsDkjHl882WbuG828bHf5lQwVsU2J5vm4JH4yDM8pAKACUBETqqqkg8rbX9ptJxGNpqkKra6EEpEGg==" saltValue="oRJQuSSnUxjgp7ArPFgrlw==" spinCount="100000" sheet="1" objects="1" scenarios="1"/>
  <mergeCells count="38">
    <mergeCell ref="V5:V6"/>
    <mergeCell ref="A1:V1"/>
    <mergeCell ref="B2:C2"/>
    <mergeCell ref="D2:E2"/>
    <mergeCell ref="F2:G2"/>
    <mergeCell ref="H2:I2"/>
    <mergeCell ref="A3:A4"/>
    <mergeCell ref="A5:A6"/>
    <mergeCell ref="J2:K2"/>
    <mergeCell ref="N5:N6"/>
    <mergeCell ref="S5:S6"/>
    <mergeCell ref="T5:T6"/>
    <mergeCell ref="U5:U6"/>
    <mergeCell ref="U7:U8"/>
    <mergeCell ref="V7:V8"/>
    <mergeCell ref="A7:A8"/>
    <mergeCell ref="N7:N8"/>
    <mergeCell ref="O7:O8"/>
    <mergeCell ref="P7:P8"/>
    <mergeCell ref="Q7:Q8"/>
    <mergeCell ref="R7:R8"/>
    <mergeCell ref="S7:S8"/>
    <mergeCell ref="A9:V9"/>
    <mergeCell ref="L2:M2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O5:O6"/>
    <mergeCell ref="P5:P6"/>
    <mergeCell ref="Q5:Q6"/>
    <mergeCell ref="R5:R6"/>
    <mergeCell ref="T7:T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5"/>
  <sheetViews>
    <sheetView workbookViewId="0">
      <selection sqref="A1:V1"/>
    </sheetView>
  </sheetViews>
  <sheetFormatPr baseColWidth="10" defaultColWidth="14.42578125" defaultRowHeight="15" customHeight="1"/>
  <cols>
    <col min="1" max="1" width="18" customWidth="1"/>
    <col min="2" max="13" width="3.28515625" customWidth="1"/>
    <col min="14" max="22" width="6" customWidth="1"/>
  </cols>
  <sheetData>
    <row r="1" spans="1:22" ht="86.25" customHeight="1">
      <c r="A1" s="214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</row>
    <row r="2" spans="1:22" ht="111.75" customHeight="1">
      <c r="A2" s="96" t="s">
        <v>69</v>
      </c>
      <c r="B2" s="215" t="str">
        <f>A3</f>
        <v>ARGENTINA</v>
      </c>
      <c r="C2" s="188"/>
      <c r="D2" s="216" t="str">
        <f>A5</f>
        <v>BRASIL</v>
      </c>
      <c r="E2" s="188"/>
      <c r="F2" s="217" t="str">
        <f>A7</f>
        <v>CHILE</v>
      </c>
      <c r="G2" s="188"/>
      <c r="H2" s="218" t="str">
        <f>A9</f>
        <v>COLOMBIA</v>
      </c>
      <c r="I2" s="188"/>
      <c r="J2" s="198" t="str">
        <f>+A11</f>
        <v>MEXICO</v>
      </c>
      <c r="K2" s="188"/>
      <c r="L2" s="224" t="str">
        <f>+A13</f>
        <v>USA</v>
      </c>
      <c r="M2" s="188"/>
      <c r="N2" s="97" t="s">
        <v>137</v>
      </c>
      <c r="O2" s="97" t="s">
        <v>138</v>
      </c>
      <c r="P2" s="97" t="s">
        <v>139</v>
      </c>
      <c r="Q2" s="97" t="s">
        <v>140</v>
      </c>
      <c r="R2" s="97" t="s">
        <v>141</v>
      </c>
      <c r="S2" s="97" t="s">
        <v>142</v>
      </c>
      <c r="T2" s="97" t="s">
        <v>143</v>
      </c>
      <c r="U2" s="125" t="s">
        <v>153</v>
      </c>
      <c r="V2" s="125" t="s">
        <v>152</v>
      </c>
    </row>
    <row r="3" spans="1:22">
      <c r="A3" s="219" t="s">
        <v>35</v>
      </c>
      <c r="B3" s="113"/>
      <c r="C3" s="114"/>
      <c r="D3" s="126"/>
      <c r="E3" s="101">
        <v>0</v>
      </c>
      <c r="F3" s="126"/>
      <c r="G3" s="101">
        <v>3</v>
      </c>
      <c r="H3" s="126"/>
      <c r="I3" s="101">
        <v>0</v>
      </c>
      <c r="J3" s="126"/>
      <c r="K3" s="101">
        <v>0</v>
      </c>
      <c r="L3" s="126"/>
      <c r="M3" s="101">
        <v>0</v>
      </c>
      <c r="N3" s="187">
        <v>5</v>
      </c>
      <c r="O3" s="187">
        <v>5</v>
      </c>
      <c r="P3" s="187">
        <v>0</v>
      </c>
      <c r="Q3" s="187">
        <v>0</v>
      </c>
      <c r="R3" s="187">
        <f>B4+D4+F4+H4+J4+L4</f>
        <v>30</v>
      </c>
      <c r="S3" s="187">
        <f>C3+E3+G3+I3+K3+M3</f>
        <v>3</v>
      </c>
      <c r="T3" s="187">
        <f>R3-S3</f>
        <v>27</v>
      </c>
      <c r="U3" s="190">
        <f>O3*3+P3</f>
        <v>15</v>
      </c>
      <c r="V3" s="191" t="s">
        <v>146</v>
      </c>
    </row>
    <row r="4" spans="1:22">
      <c r="A4" s="158"/>
      <c r="B4" s="117"/>
      <c r="C4" s="118"/>
      <c r="D4" s="107">
        <v>6</v>
      </c>
      <c r="E4" s="127"/>
      <c r="F4" s="105">
        <v>6</v>
      </c>
      <c r="G4" s="127"/>
      <c r="H4" s="107">
        <v>6</v>
      </c>
      <c r="I4" s="127"/>
      <c r="J4" s="107">
        <v>6</v>
      </c>
      <c r="K4" s="127"/>
      <c r="L4" s="107">
        <v>6</v>
      </c>
      <c r="M4" s="127"/>
      <c r="N4" s="188"/>
      <c r="O4" s="188"/>
      <c r="P4" s="188"/>
      <c r="Q4" s="188"/>
      <c r="R4" s="188"/>
      <c r="S4" s="188"/>
      <c r="T4" s="188"/>
      <c r="U4" s="188"/>
      <c r="V4" s="188"/>
    </row>
    <row r="5" spans="1:22">
      <c r="A5" s="220" t="s">
        <v>39</v>
      </c>
      <c r="B5" s="126"/>
      <c r="C5" s="109">
        <v>6</v>
      </c>
      <c r="D5" s="113"/>
      <c r="E5" s="114"/>
      <c r="F5" s="126"/>
      <c r="G5" s="109">
        <v>6</v>
      </c>
      <c r="H5" s="126"/>
      <c r="I5" s="101">
        <v>7</v>
      </c>
      <c r="J5" s="126"/>
      <c r="K5" s="101">
        <v>1</v>
      </c>
      <c r="L5" s="126"/>
      <c r="M5" s="101">
        <v>1</v>
      </c>
      <c r="N5" s="187">
        <v>5</v>
      </c>
      <c r="O5" s="187">
        <v>2</v>
      </c>
      <c r="P5" s="187">
        <v>0</v>
      </c>
      <c r="Q5" s="187">
        <v>3</v>
      </c>
      <c r="R5" s="187">
        <f>B6+D6+F6+H6+J6+L6</f>
        <v>16</v>
      </c>
      <c r="S5" s="187">
        <f>C5+E5+G5+I5+K5+M5</f>
        <v>21</v>
      </c>
      <c r="T5" s="187">
        <f>R5-S5</f>
        <v>-5</v>
      </c>
      <c r="U5" s="190">
        <f>O5*3+P5</f>
        <v>6</v>
      </c>
      <c r="V5" s="191" t="s">
        <v>150</v>
      </c>
    </row>
    <row r="6" spans="1:22">
      <c r="A6" s="158"/>
      <c r="B6" s="105">
        <v>0</v>
      </c>
      <c r="C6" s="127"/>
      <c r="D6" s="117"/>
      <c r="E6" s="118"/>
      <c r="F6" s="105">
        <v>0</v>
      </c>
      <c r="G6" s="127"/>
      <c r="H6" s="105">
        <v>3</v>
      </c>
      <c r="I6" s="127"/>
      <c r="J6" s="107">
        <v>7</v>
      </c>
      <c r="K6" s="127"/>
      <c r="L6" s="105">
        <v>6</v>
      </c>
      <c r="M6" s="127"/>
      <c r="N6" s="188"/>
      <c r="O6" s="188"/>
      <c r="P6" s="188"/>
      <c r="Q6" s="188"/>
      <c r="R6" s="188"/>
      <c r="S6" s="188"/>
      <c r="T6" s="188"/>
      <c r="U6" s="188"/>
      <c r="V6" s="188"/>
    </row>
    <row r="7" spans="1:22">
      <c r="A7" s="222" t="s">
        <v>37</v>
      </c>
      <c r="B7" s="126"/>
      <c r="C7" s="101">
        <v>6</v>
      </c>
      <c r="D7" s="126"/>
      <c r="E7" s="101">
        <v>0</v>
      </c>
      <c r="F7" s="113"/>
      <c r="G7" s="114"/>
      <c r="H7" s="126"/>
      <c r="I7" s="101">
        <v>2</v>
      </c>
      <c r="J7" s="126"/>
      <c r="K7" s="101">
        <v>1</v>
      </c>
      <c r="L7" s="126"/>
      <c r="M7" s="101">
        <v>0</v>
      </c>
      <c r="N7" s="187">
        <v>5</v>
      </c>
      <c r="O7" s="187">
        <v>4</v>
      </c>
      <c r="P7" s="187">
        <v>0</v>
      </c>
      <c r="Q7" s="187">
        <v>1</v>
      </c>
      <c r="R7" s="187">
        <f>B8+D8+F8+H8+J8+L8</f>
        <v>30</v>
      </c>
      <c r="S7" s="187">
        <f>C7+E7+G7+I7+K7+M7</f>
        <v>9</v>
      </c>
      <c r="T7" s="187">
        <f>R7-S7</f>
        <v>21</v>
      </c>
      <c r="U7" s="190">
        <f>O7*3+P7</f>
        <v>12</v>
      </c>
      <c r="V7" s="191" t="s">
        <v>147</v>
      </c>
    </row>
    <row r="8" spans="1:22">
      <c r="A8" s="158"/>
      <c r="B8" s="105">
        <v>3</v>
      </c>
      <c r="C8" s="127"/>
      <c r="D8" s="107">
        <v>6</v>
      </c>
      <c r="E8" s="127"/>
      <c r="F8" s="117"/>
      <c r="G8" s="118"/>
      <c r="H8" s="107">
        <v>8</v>
      </c>
      <c r="I8" s="127"/>
      <c r="J8" s="105">
        <v>7</v>
      </c>
      <c r="K8" s="127"/>
      <c r="L8" s="107">
        <v>6</v>
      </c>
      <c r="M8" s="127"/>
      <c r="N8" s="188"/>
      <c r="O8" s="188"/>
      <c r="P8" s="188"/>
      <c r="Q8" s="188"/>
      <c r="R8" s="188"/>
      <c r="S8" s="188"/>
      <c r="T8" s="188"/>
      <c r="U8" s="188"/>
      <c r="V8" s="188"/>
    </row>
    <row r="9" spans="1:22">
      <c r="A9" s="223" t="s">
        <v>38</v>
      </c>
      <c r="B9" s="126"/>
      <c r="C9" s="109">
        <v>6</v>
      </c>
      <c r="D9" s="126"/>
      <c r="E9" s="101">
        <v>3</v>
      </c>
      <c r="F9" s="126"/>
      <c r="G9" s="109">
        <v>8</v>
      </c>
      <c r="H9" s="113"/>
      <c r="I9" s="114"/>
      <c r="J9" s="126"/>
      <c r="K9" s="101">
        <v>0</v>
      </c>
      <c r="L9" s="126"/>
      <c r="M9" s="101">
        <v>1</v>
      </c>
      <c r="N9" s="187">
        <v>5</v>
      </c>
      <c r="O9" s="187">
        <v>3</v>
      </c>
      <c r="P9" s="187">
        <v>0</v>
      </c>
      <c r="Q9" s="187">
        <v>2</v>
      </c>
      <c r="R9" s="187">
        <f>B10+D10+F10+H10+J10+L10</f>
        <v>22</v>
      </c>
      <c r="S9" s="187">
        <f>C9+E9+G9+I9+K9+M9</f>
        <v>18</v>
      </c>
      <c r="T9" s="187">
        <f>R9-S9</f>
        <v>4</v>
      </c>
      <c r="U9" s="190">
        <f>O9*3+P9</f>
        <v>9</v>
      </c>
      <c r="V9" s="191" t="s">
        <v>148</v>
      </c>
    </row>
    <row r="10" spans="1:22">
      <c r="A10" s="158"/>
      <c r="B10" s="105">
        <v>0</v>
      </c>
      <c r="C10" s="127"/>
      <c r="D10" s="105">
        <v>7</v>
      </c>
      <c r="E10" s="127"/>
      <c r="F10" s="105">
        <v>2</v>
      </c>
      <c r="G10" s="127"/>
      <c r="H10" s="117"/>
      <c r="I10" s="118"/>
      <c r="J10" s="107">
        <v>6</v>
      </c>
      <c r="K10" s="127"/>
      <c r="L10" s="107">
        <v>7</v>
      </c>
      <c r="M10" s="127"/>
      <c r="N10" s="188"/>
      <c r="O10" s="188"/>
      <c r="P10" s="188"/>
      <c r="Q10" s="188"/>
      <c r="R10" s="188"/>
      <c r="S10" s="188"/>
      <c r="T10" s="188"/>
      <c r="U10" s="188"/>
      <c r="V10" s="188"/>
    </row>
    <row r="11" spans="1:22">
      <c r="A11" s="221" t="s">
        <v>42</v>
      </c>
      <c r="B11" s="126"/>
      <c r="C11" s="109">
        <v>6</v>
      </c>
      <c r="D11" s="126"/>
      <c r="E11" s="109">
        <v>7</v>
      </c>
      <c r="F11" s="126"/>
      <c r="G11" s="101">
        <v>7</v>
      </c>
      <c r="H11" s="126"/>
      <c r="I11" s="109">
        <v>6</v>
      </c>
      <c r="J11" s="113"/>
      <c r="K11" s="114"/>
      <c r="L11" s="126"/>
      <c r="M11" s="101">
        <v>9</v>
      </c>
      <c r="N11" s="187">
        <v>5</v>
      </c>
      <c r="O11" s="187">
        <v>0</v>
      </c>
      <c r="P11" s="187">
        <v>0</v>
      </c>
      <c r="Q11" s="187">
        <v>5</v>
      </c>
      <c r="R11" s="187">
        <f>B12+D12+F12+H12+J12+L12</f>
        <v>5</v>
      </c>
      <c r="S11" s="187">
        <f>C11+E11+G11+I11+K11+M11</f>
        <v>35</v>
      </c>
      <c r="T11" s="187">
        <f>R11-S11</f>
        <v>-30</v>
      </c>
      <c r="U11" s="190">
        <f>O11*3+P11</f>
        <v>0</v>
      </c>
      <c r="V11" s="191" t="s">
        <v>154</v>
      </c>
    </row>
    <row r="12" spans="1:22">
      <c r="A12" s="158"/>
      <c r="B12" s="105">
        <v>0</v>
      </c>
      <c r="C12" s="127"/>
      <c r="D12" s="105">
        <v>1</v>
      </c>
      <c r="E12" s="127"/>
      <c r="F12" s="105">
        <v>1</v>
      </c>
      <c r="G12" s="127"/>
      <c r="H12" s="105">
        <v>0</v>
      </c>
      <c r="I12" s="127"/>
      <c r="J12" s="117"/>
      <c r="K12" s="118"/>
      <c r="L12" s="105">
        <v>3</v>
      </c>
      <c r="M12" s="127"/>
      <c r="N12" s="188"/>
      <c r="O12" s="188"/>
      <c r="P12" s="188"/>
      <c r="Q12" s="188"/>
      <c r="R12" s="188"/>
      <c r="S12" s="188"/>
      <c r="T12" s="188"/>
      <c r="U12" s="188"/>
      <c r="V12" s="188"/>
    </row>
    <row r="13" spans="1:22">
      <c r="A13" s="212" t="s">
        <v>41</v>
      </c>
      <c r="B13" s="126"/>
      <c r="C13" s="109">
        <v>6</v>
      </c>
      <c r="D13" s="126"/>
      <c r="E13" s="101">
        <v>6</v>
      </c>
      <c r="F13" s="126"/>
      <c r="G13" s="109">
        <v>6</v>
      </c>
      <c r="H13" s="126"/>
      <c r="I13" s="109">
        <v>7</v>
      </c>
      <c r="J13" s="126"/>
      <c r="K13" s="101">
        <v>3</v>
      </c>
      <c r="L13" s="113"/>
      <c r="M13" s="114"/>
      <c r="N13" s="187">
        <v>5</v>
      </c>
      <c r="O13" s="187">
        <v>1</v>
      </c>
      <c r="P13" s="187">
        <v>0</v>
      </c>
      <c r="Q13" s="187">
        <v>4</v>
      </c>
      <c r="R13" s="187">
        <f>B14+D14+F14+H14+J14+L14</f>
        <v>11</v>
      </c>
      <c r="S13" s="187">
        <f>C13+E13+G13+I13+K13+M13</f>
        <v>28</v>
      </c>
      <c r="T13" s="187">
        <f>R13-S13</f>
        <v>-17</v>
      </c>
      <c r="U13" s="190">
        <f>O13*3+P13</f>
        <v>3</v>
      </c>
      <c r="V13" s="191" t="s">
        <v>149</v>
      </c>
    </row>
    <row r="14" spans="1:22">
      <c r="A14" s="158"/>
      <c r="B14" s="105">
        <v>0</v>
      </c>
      <c r="C14" s="127"/>
      <c r="D14" s="105">
        <v>1</v>
      </c>
      <c r="E14" s="127"/>
      <c r="F14" s="105">
        <v>0</v>
      </c>
      <c r="G14" s="127"/>
      <c r="H14" s="105">
        <v>1</v>
      </c>
      <c r="I14" s="127"/>
      <c r="J14" s="105">
        <v>9</v>
      </c>
      <c r="K14" s="127"/>
      <c r="L14" s="117"/>
      <c r="M14" s="118"/>
      <c r="N14" s="188"/>
      <c r="O14" s="188"/>
      <c r="P14" s="188"/>
      <c r="Q14" s="188"/>
      <c r="R14" s="188"/>
      <c r="S14" s="188"/>
      <c r="T14" s="188"/>
      <c r="U14" s="188"/>
      <c r="V14" s="188"/>
    </row>
    <row r="15" spans="1:22" ht="65.25" customHeight="1">
      <c r="A15" s="204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</row>
  </sheetData>
  <sheetProtection algorithmName="SHA-512" hashValue="uCosusXcjX7yVaC8H/CPxFL6vJ2YHVtx26suy+8z5dl9IbW4iBRfTG3t8nhQ1z121Uv2TiZKn5USLPYNDGXapw==" saltValue="AnybvLMoCi6aWBozISGFgA==" spinCount="100000" sheet="1" objects="1" scenarios="1"/>
  <mergeCells count="68"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O5:O6"/>
    <mergeCell ref="P5:P6"/>
    <mergeCell ref="Q5:Q6"/>
    <mergeCell ref="R5:R6"/>
    <mergeCell ref="A9:A10"/>
    <mergeCell ref="Q7:Q8"/>
    <mergeCell ref="R7:R8"/>
    <mergeCell ref="A11:A12"/>
    <mergeCell ref="A13:A14"/>
    <mergeCell ref="A7:A8"/>
    <mergeCell ref="O7:O8"/>
    <mergeCell ref="P7:P8"/>
    <mergeCell ref="S7:S8"/>
    <mergeCell ref="S9:S10"/>
    <mergeCell ref="S11:S12"/>
    <mergeCell ref="T11:T12"/>
    <mergeCell ref="U11:U12"/>
    <mergeCell ref="V11:V12"/>
    <mergeCell ref="Q9:Q10"/>
    <mergeCell ref="R9:R10"/>
    <mergeCell ref="N11:N12"/>
    <mergeCell ref="O11:O12"/>
    <mergeCell ref="P11:P12"/>
    <mergeCell ref="Q11:Q12"/>
    <mergeCell ref="R11:R12"/>
    <mergeCell ref="N9:N10"/>
    <mergeCell ref="O9:O10"/>
    <mergeCell ref="P9:P10"/>
    <mergeCell ref="U13:U14"/>
    <mergeCell ref="V13:V14"/>
    <mergeCell ref="N13:N14"/>
    <mergeCell ref="O13:O14"/>
    <mergeCell ref="P13:P14"/>
    <mergeCell ref="Q13:Q14"/>
    <mergeCell ref="R13:R14"/>
    <mergeCell ref="S13:S14"/>
    <mergeCell ref="T13:T14"/>
    <mergeCell ref="A15:V15"/>
    <mergeCell ref="J2:K2"/>
    <mergeCell ref="N5:N6"/>
    <mergeCell ref="S5:S6"/>
    <mergeCell ref="T5:T6"/>
    <mergeCell ref="U5:U6"/>
    <mergeCell ref="V5:V6"/>
    <mergeCell ref="A3:A4"/>
    <mergeCell ref="A5:A6"/>
    <mergeCell ref="T7:T8"/>
    <mergeCell ref="U7:U8"/>
    <mergeCell ref="V7:V8"/>
    <mergeCell ref="T9:T10"/>
    <mergeCell ref="U9:U10"/>
    <mergeCell ref="V9:V10"/>
    <mergeCell ref="N7:N8"/>
    <mergeCell ref="A1:V1"/>
    <mergeCell ref="B2:C2"/>
    <mergeCell ref="D2:E2"/>
    <mergeCell ref="F2:G2"/>
    <mergeCell ref="H2:I2"/>
    <mergeCell ref="L2:M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5"/>
  <sheetViews>
    <sheetView workbookViewId="0">
      <selection sqref="A1:V1"/>
    </sheetView>
  </sheetViews>
  <sheetFormatPr baseColWidth="10" defaultColWidth="14.42578125" defaultRowHeight="15" customHeight="1"/>
  <cols>
    <col min="1" max="1" width="18" customWidth="1"/>
    <col min="2" max="13" width="3.28515625" customWidth="1"/>
    <col min="14" max="22" width="6" customWidth="1"/>
  </cols>
  <sheetData>
    <row r="1" spans="1:22" ht="86.25" customHeight="1">
      <c r="A1" s="214"/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</row>
    <row r="2" spans="1:22" ht="111.75" customHeight="1">
      <c r="A2" s="96" t="s">
        <v>70</v>
      </c>
      <c r="B2" s="215" t="str">
        <f>A3</f>
        <v>ARGENTINA</v>
      </c>
      <c r="C2" s="188"/>
      <c r="D2" s="216" t="str">
        <f>A5</f>
        <v>BRASIL</v>
      </c>
      <c r="E2" s="188"/>
      <c r="F2" s="217" t="str">
        <f>A7</f>
        <v>CHILE</v>
      </c>
      <c r="G2" s="188"/>
      <c r="H2" s="218" t="str">
        <f>A9</f>
        <v>COLOMBIA</v>
      </c>
      <c r="I2" s="188"/>
      <c r="J2" s="198" t="str">
        <f>+A11</f>
        <v>MEXICO</v>
      </c>
      <c r="K2" s="188"/>
      <c r="L2" s="224" t="str">
        <f>+A13</f>
        <v>USA</v>
      </c>
      <c r="M2" s="188"/>
      <c r="N2" s="97" t="s">
        <v>137</v>
      </c>
      <c r="O2" s="97" t="s">
        <v>138</v>
      </c>
      <c r="P2" s="97" t="s">
        <v>139</v>
      </c>
      <c r="Q2" s="97" t="s">
        <v>140</v>
      </c>
      <c r="R2" s="97" t="s">
        <v>141</v>
      </c>
      <c r="S2" s="97" t="s">
        <v>142</v>
      </c>
      <c r="T2" s="97" t="s">
        <v>143</v>
      </c>
      <c r="U2" s="125" t="s">
        <v>153</v>
      </c>
      <c r="V2" s="125" t="s">
        <v>152</v>
      </c>
    </row>
    <row r="3" spans="1:22">
      <c r="A3" s="219" t="s">
        <v>35</v>
      </c>
      <c r="B3" s="113"/>
      <c r="C3" s="114"/>
      <c r="D3" s="126"/>
      <c r="E3" s="101">
        <v>1</v>
      </c>
      <c r="F3" s="126"/>
      <c r="G3" s="101">
        <v>3</v>
      </c>
      <c r="H3" s="126"/>
      <c r="I3" s="101">
        <v>2</v>
      </c>
      <c r="J3" s="126"/>
      <c r="K3" s="101">
        <v>0</v>
      </c>
      <c r="L3" s="126"/>
      <c r="M3" s="101">
        <v>3</v>
      </c>
      <c r="N3" s="187">
        <v>5</v>
      </c>
      <c r="O3" s="187">
        <v>4</v>
      </c>
      <c r="P3" s="187">
        <v>0</v>
      </c>
      <c r="Q3" s="187">
        <v>1</v>
      </c>
      <c r="R3" s="187">
        <f>B4+D4+F4+H4+J4+L4</f>
        <v>27</v>
      </c>
      <c r="S3" s="187">
        <f>C3+E3+G3+I3+K3+M3</f>
        <v>9</v>
      </c>
      <c r="T3" s="187">
        <f>R3-S3</f>
        <v>18</v>
      </c>
      <c r="U3" s="190">
        <f>O3*3+P3</f>
        <v>12</v>
      </c>
      <c r="V3" s="206" t="s">
        <v>147</v>
      </c>
    </row>
    <row r="4" spans="1:22">
      <c r="A4" s="158"/>
      <c r="B4" s="117"/>
      <c r="C4" s="118"/>
      <c r="D4" s="107">
        <v>7</v>
      </c>
      <c r="E4" s="127"/>
      <c r="F4" s="105">
        <v>2</v>
      </c>
      <c r="G4" s="127"/>
      <c r="H4" s="105">
        <v>3</v>
      </c>
      <c r="I4" s="127"/>
      <c r="J4" s="107">
        <v>6</v>
      </c>
      <c r="K4" s="127"/>
      <c r="L4" s="107">
        <v>9</v>
      </c>
      <c r="M4" s="127"/>
      <c r="N4" s="188"/>
      <c r="O4" s="188"/>
      <c r="P4" s="188"/>
      <c r="Q4" s="188"/>
      <c r="R4" s="188"/>
      <c r="S4" s="188"/>
      <c r="T4" s="188"/>
      <c r="U4" s="188"/>
      <c r="V4" s="188"/>
    </row>
    <row r="5" spans="1:22">
      <c r="A5" s="220" t="s">
        <v>39</v>
      </c>
      <c r="B5" s="126"/>
      <c r="C5" s="109">
        <v>7</v>
      </c>
      <c r="D5" s="113"/>
      <c r="E5" s="114"/>
      <c r="F5" s="126"/>
      <c r="G5" s="101">
        <v>5</v>
      </c>
      <c r="H5" s="126"/>
      <c r="I5" s="101">
        <v>4</v>
      </c>
      <c r="J5" s="126"/>
      <c r="K5" s="101">
        <v>2</v>
      </c>
      <c r="L5" s="126"/>
      <c r="M5" s="101">
        <v>5</v>
      </c>
      <c r="N5" s="187">
        <v>5</v>
      </c>
      <c r="O5" s="187">
        <v>1</v>
      </c>
      <c r="P5" s="187">
        <v>0</v>
      </c>
      <c r="Q5" s="187">
        <v>4</v>
      </c>
      <c r="R5" s="187">
        <f>B6+D6+F6+H6+J6+L6</f>
        <v>12</v>
      </c>
      <c r="S5" s="187">
        <f>C5+E5+G5+I5+K5+M5</f>
        <v>23</v>
      </c>
      <c r="T5" s="187">
        <f>R5-S5</f>
        <v>-11</v>
      </c>
      <c r="U5" s="190">
        <f>O5*3+P5</f>
        <v>3</v>
      </c>
      <c r="V5" s="206" t="s">
        <v>149</v>
      </c>
    </row>
    <row r="6" spans="1:22">
      <c r="A6" s="158"/>
      <c r="B6" s="105">
        <v>1</v>
      </c>
      <c r="C6" s="127"/>
      <c r="D6" s="117"/>
      <c r="E6" s="118"/>
      <c r="F6" s="105">
        <v>1</v>
      </c>
      <c r="G6" s="127"/>
      <c r="H6" s="105">
        <v>1</v>
      </c>
      <c r="I6" s="127"/>
      <c r="J6" s="105">
        <v>6</v>
      </c>
      <c r="K6" s="127"/>
      <c r="L6" s="105">
        <v>3</v>
      </c>
      <c r="M6" s="127"/>
      <c r="N6" s="188"/>
      <c r="O6" s="188"/>
      <c r="P6" s="188"/>
      <c r="Q6" s="188"/>
      <c r="R6" s="188"/>
      <c r="S6" s="188"/>
      <c r="T6" s="188"/>
      <c r="U6" s="188"/>
      <c r="V6" s="188"/>
    </row>
    <row r="7" spans="1:22">
      <c r="A7" s="222" t="s">
        <v>37</v>
      </c>
      <c r="B7" s="126"/>
      <c r="C7" s="101">
        <v>2</v>
      </c>
      <c r="D7" s="126"/>
      <c r="E7" s="101">
        <v>1</v>
      </c>
      <c r="F7" s="113"/>
      <c r="G7" s="114"/>
      <c r="H7" s="126"/>
      <c r="I7" s="101">
        <v>5</v>
      </c>
      <c r="J7" s="126"/>
      <c r="K7" s="101">
        <v>1</v>
      </c>
      <c r="L7" s="126"/>
      <c r="M7" s="101">
        <v>2</v>
      </c>
      <c r="N7" s="187">
        <v>5</v>
      </c>
      <c r="O7" s="187">
        <v>4</v>
      </c>
      <c r="P7" s="187">
        <v>1</v>
      </c>
      <c r="Q7" s="187">
        <v>0</v>
      </c>
      <c r="R7" s="187">
        <f>B8+D8+F8+H8+J8+L8</f>
        <v>28</v>
      </c>
      <c r="S7" s="187">
        <f>C7+E7+G7+I7+K7+M7</f>
        <v>11</v>
      </c>
      <c r="T7" s="187">
        <f>R7-S7</f>
        <v>17</v>
      </c>
      <c r="U7" s="190">
        <f>O7*3+P7</f>
        <v>13</v>
      </c>
      <c r="V7" s="206" t="s">
        <v>146</v>
      </c>
    </row>
    <row r="8" spans="1:22">
      <c r="A8" s="158"/>
      <c r="B8" s="105">
        <v>3</v>
      </c>
      <c r="C8" s="127"/>
      <c r="D8" s="105">
        <v>5</v>
      </c>
      <c r="E8" s="127"/>
      <c r="F8" s="117"/>
      <c r="G8" s="118"/>
      <c r="H8" s="105">
        <v>5</v>
      </c>
      <c r="I8" s="127"/>
      <c r="J8" s="107">
        <v>7</v>
      </c>
      <c r="K8" s="127"/>
      <c r="L8" s="105">
        <v>8</v>
      </c>
      <c r="M8" s="127"/>
      <c r="N8" s="188"/>
      <c r="O8" s="188"/>
      <c r="P8" s="188"/>
      <c r="Q8" s="188"/>
      <c r="R8" s="188"/>
      <c r="S8" s="188"/>
      <c r="T8" s="188"/>
      <c r="U8" s="188"/>
      <c r="V8" s="188"/>
    </row>
    <row r="9" spans="1:22">
      <c r="A9" s="223" t="s">
        <v>38</v>
      </c>
      <c r="B9" s="126"/>
      <c r="C9" s="101">
        <v>3</v>
      </c>
      <c r="D9" s="126"/>
      <c r="E9" s="101">
        <v>1</v>
      </c>
      <c r="F9" s="126"/>
      <c r="G9" s="101">
        <v>5</v>
      </c>
      <c r="H9" s="113"/>
      <c r="I9" s="114"/>
      <c r="J9" s="126"/>
      <c r="K9" s="101">
        <v>2</v>
      </c>
      <c r="L9" s="126"/>
      <c r="M9" s="101">
        <v>3</v>
      </c>
      <c r="N9" s="187">
        <v>5</v>
      </c>
      <c r="O9" s="187">
        <v>3</v>
      </c>
      <c r="P9" s="187">
        <v>1</v>
      </c>
      <c r="Q9" s="187">
        <v>1</v>
      </c>
      <c r="R9" s="187">
        <f>B10+D10+F10+H10+J10+L10</f>
        <v>26</v>
      </c>
      <c r="S9" s="187">
        <f>C9+E9+G9+I9+K9+M9</f>
        <v>14</v>
      </c>
      <c r="T9" s="187">
        <f>R9-S9</f>
        <v>12</v>
      </c>
      <c r="U9" s="190">
        <f>O9*3+P9</f>
        <v>10</v>
      </c>
      <c r="V9" s="206" t="s">
        <v>148</v>
      </c>
    </row>
    <row r="10" spans="1:22">
      <c r="A10" s="158"/>
      <c r="B10" s="105">
        <v>2</v>
      </c>
      <c r="C10" s="127"/>
      <c r="D10" s="105">
        <v>4</v>
      </c>
      <c r="E10" s="127"/>
      <c r="F10" s="105">
        <v>5</v>
      </c>
      <c r="G10" s="127"/>
      <c r="H10" s="117"/>
      <c r="I10" s="118"/>
      <c r="J10" s="105">
        <v>8</v>
      </c>
      <c r="K10" s="127"/>
      <c r="L10" s="105">
        <v>7</v>
      </c>
      <c r="M10" s="127"/>
      <c r="N10" s="188"/>
      <c r="O10" s="188"/>
      <c r="P10" s="188"/>
      <c r="Q10" s="188"/>
      <c r="R10" s="188"/>
      <c r="S10" s="188"/>
      <c r="T10" s="188"/>
      <c r="U10" s="188"/>
      <c r="V10" s="188"/>
    </row>
    <row r="11" spans="1:22">
      <c r="A11" s="221" t="s">
        <v>42</v>
      </c>
      <c r="B11" s="126"/>
      <c r="C11" s="109">
        <v>6</v>
      </c>
      <c r="D11" s="126"/>
      <c r="E11" s="101">
        <v>6</v>
      </c>
      <c r="F11" s="126"/>
      <c r="G11" s="109">
        <v>7</v>
      </c>
      <c r="H11" s="126"/>
      <c r="I11" s="101">
        <v>8</v>
      </c>
      <c r="J11" s="113"/>
      <c r="K11" s="114"/>
      <c r="L11" s="126"/>
      <c r="M11" s="109">
        <v>8</v>
      </c>
      <c r="N11" s="187">
        <v>5</v>
      </c>
      <c r="O11" s="187">
        <v>0</v>
      </c>
      <c r="P11" s="187">
        <v>0</v>
      </c>
      <c r="Q11" s="187">
        <v>5</v>
      </c>
      <c r="R11" s="187">
        <f>B12+D12+F12+H12+J12+L12</f>
        <v>7</v>
      </c>
      <c r="S11" s="187">
        <f>C11+E11+G11+I11+K11+M11</f>
        <v>35</v>
      </c>
      <c r="T11" s="187">
        <f>R11-S11</f>
        <v>-28</v>
      </c>
      <c r="U11" s="190">
        <f>O11*3+P11</f>
        <v>0</v>
      </c>
      <c r="V11" s="206" t="s">
        <v>154</v>
      </c>
    </row>
    <row r="12" spans="1:22">
      <c r="A12" s="158"/>
      <c r="B12" s="105">
        <v>0</v>
      </c>
      <c r="C12" s="127"/>
      <c r="D12" s="105">
        <v>2</v>
      </c>
      <c r="E12" s="127"/>
      <c r="F12" s="105">
        <v>1</v>
      </c>
      <c r="G12" s="127"/>
      <c r="H12" s="105">
        <v>2</v>
      </c>
      <c r="I12" s="127"/>
      <c r="J12" s="117"/>
      <c r="K12" s="118"/>
      <c r="L12" s="105">
        <v>2</v>
      </c>
      <c r="M12" s="127"/>
      <c r="N12" s="188"/>
      <c r="O12" s="188"/>
      <c r="P12" s="188"/>
      <c r="Q12" s="188"/>
      <c r="R12" s="188"/>
      <c r="S12" s="188"/>
      <c r="T12" s="188"/>
      <c r="U12" s="188"/>
      <c r="V12" s="188"/>
    </row>
    <row r="13" spans="1:22">
      <c r="A13" s="212" t="s">
        <v>41</v>
      </c>
      <c r="B13" s="126"/>
      <c r="C13" s="109">
        <v>9</v>
      </c>
      <c r="D13" s="126"/>
      <c r="E13" s="101">
        <v>3</v>
      </c>
      <c r="F13" s="126"/>
      <c r="G13" s="101">
        <v>8</v>
      </c>
      <c r="H13" s="126"/>
      <c r="I13" s="101">
        <v>7</v>
      </c>
      <c r="J13" s="126"/>
      <c r="K13" s="101">
        <v>2</v>
      </c>
      <c r="L13" s="113"/>
      <c r="M13" s="114"/>
      <c r="N13" s="187">
        <v>5</v>
      </c>
      <c r="O13" s="187">
        <v>2</v>
      </c>
      <c r="P13" s="187">
        <v>0</v>
      </c>
      <c r="Q13" s="187">
        <v>3</v>
      </c>
      <c r="R13" s="187">
        <f>B14+D14+F14+H14+J14+L14</f>
        <v>21</v>
      </c>
      <c r="S13" s="187">
        <f>C13+E13+G13+I13+K13+M13</f>
        <v>29</v>
      </c>
      <c r="T13" s="187">
        <f>R13-S13</f>
        <v>-8</v>
      </c>
      <c r="U13" s="190">
        <f>O13*3+P13</f>
        <v>6</v>
      </c>
      <c r="V13" s="206" t="s">
        <v>150</v>
      </c>
    </row>
    <row r="14" spans="1:22">
      <c r="A14" s="158"/>
      <c r="B14" s="105">
        <v>3</v>
      </c>
      <c r="C14" s="127"/>
      <c r="D14" s="105">
        <v>5</v>
      </c>
      <c r="E14" s="127"/>
      <c r="F14" s="105">
        <v>2</v>
      </c>
      <c r="G14" s="127"/>
      <c r="H14" s="105">
        <v>3</v>
      </c>
      <c r="I14" s="127"/>
      <c r="J14" s="107">
        <v>8</v>
      </c>
      <c r="K14" s="127"/>
      <c r="L14" s="117"/>
      <c r="M14" s="118"/>
      <c r="N14" s="188"/>
      <c r="O14" s="188"/>
      <c r="P14" s="188"/>
      <c r="Q14" s="188"/>
      <c r="R14" s="188"/>
      <c r="S14" s="188"/>
      <c r="T14" s="188"/>
      <c r="U14" s="188"/>
      <c r="V14" s="188"/>
    </row>
    <row r="15" spans="1:22" ht="65.25" customHeight="1">
      <c r="A15" s="204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</row>
  </sheetData>
  <sheetProtection algorithmName="SHA-512" hashValue="3fdp8rkNUMBBUOBK3sGZJA0IQpK9hxShkQW+oxjqFaBdQfdc3sUg2zdD8cJIMyTzAMmdZ+k2foOFVIsN/u9Cpg==" saltValue="u1R/ePkosaMnvgcKwpMrlA==" spinCount="100000" sheet="1" objects="1" scenarios="1"/>
  <mergeCells count="68"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O5:O6"/>
    <mergeCell ref="P5:P6"/>
    <mergeCell ref="Q5:Q6"/>
    <mergeCell ref="R5:R6"/>
    <mergeCell ref="A9:A10"/>
    <mergeCell ref="Q7:Q8"/>
    <mergeCell ref="R7:R8"/>
    <mergeCell ref="A11:A12"/>
    <mergeCell ref="A13:A14"/>
    <mergeCell ref="A7:A8"/>
    <mergeCell ref="O7:O8"/>
    <mergeCell ref="P7:P8"/>
    <mergeCell ref="S7:S8"/>
    <mergeCell ref="S9:S10"/>
    <mergeCell ref="S11:S12"/>
    <mergeCell ref="T11:T12"/>
    <mergeCell ref="U11:U12"/>
    <mergeCell ref="V11:V12"/>
    <mergeCell ref="Q9:Q10"/>
    <mergeCell ref="R9:R10"/>
    <mergeCell ref="N11:N12"/>
    <mergeCell ref="O11:O12"/>
    <mergeCell ref="P11:P12"/>
    <mergeCell ref="Q11:Q12"/>
    <mergeCell ref="R11:R12"/>
    <mergeCell ref="N9:N10"/>
    <mergeCell ref="O9:O10"/>
    <mergeCell ref="P9:P10"/>
    <mergeCell ref="U13:U14"/>
    <mergeCell ref="V13:V14"/>
    <mergeCell ref="N13:N14"/>
    <mergeCell ref="O13:O14"/>
    <mergeCell ref="P13:P14"/>
    <mergeCell ref="Q13:Q14"/>
    <mergeCell ref="R13:R14"/>
    <mergeCell ref="S13:S14"/>
    <mergeCell ref="T13:T14"/>
    <mergeCell ref="A15:V15"/>
    <mergeCell ref="J2:K2"/>
    <mergeCell ref="N5:N6"/>
    <mergeCell ref="S5:S6"/>
    <mergeCell ref="T5:T6"/>
    <mergeCell ref="U5:U6"/>
    <mergeCell ref="V5:V6"/>
    <mergeCell ref="A3:A4"/>
    <mergeCell ref="A5:A6"/>
    <mergeCell ref="T7:T8"/>
    <mergeCell ref="U7:U8"/>
    <mergeCell ref="V7:V8"/>
    <mergeCell ref="T9:T10"/>
    <mergeCell ref="U9:U10"/>
    <mergeCell ref="V9:V10"/>
    <mergeCell ref="N7:N8"/>
    <mergeCell ref="A1:V1"/>
    <mergeCell ref="B2:C2"/>
    <mergeCell ref="D2:E2"/>
    <mergeCell ref="F2:G2"/>
    <mergeCell ref="H2:I2"/>
    <mergeCell ref="L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GENERALIDADES</vt:lpstr>
      <vt:lpstr>FIXTURE</vt:lpstr>
      <vt:lpstr>PRUEBA DE PISTA</vt:lpstr>
      <vt:lpstr>PROGRAMACIÓN</vt:lpstr>
      <vt:lpstr>CAMERINOS FEDEPATIN</vt:lpstr>
      <vt:lpstr>U19V CLASIF.</vt:lpstr>
      <vt:lpstr>U19D CLASIF.</vt:lpstr>
      <vt:lpstr>S.DAMAS CLASIF.</vt:lpstr>
      <vt:lpstr>S.VARONES CLASIF.</vt:lpstr>
      <vt:lpstr>V.M.V</vt:lpstr>
      <vt:lpstr>GOLEADOR</vt:lpstr>
      <vt:lpstr>CONTROL TARJETAS</vt:lpstr>
      <vt:lpstr>CALSIFICACION Y PROTOCOLO U19</vt:lpstr>
      <vt:lpstr>CALSIFICACION Y PROTOCOLO SDSV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dcterms:created xsi:type="dcterms:W3CDTF">2018-10-06T06:30:23Z</dcterms:created>
  <dcterms:modified xsi:type="dcterms:W3CDTF">2024-05-09T16:49:41Z</dcterms:modified>
</cp:coreProperties>
</file>